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Ajutised failid\"/>
    </mc:Choice>
  </mc:AlternateContent>
  <xr:revisionPtr revIDLastSave="0" documentId="13_ncr:1_{B9C304ED-4D11-4629-B16F-6E4E6D86D0D4}" xr6:coauthVersionLast="47" xr6:coauthVersionMax="47" xr10:uidLastSave="{00000000-0000-0000-0000-000000000000}"/>
  <bookViews>
    <workbookView xWindow="-120" yWindow="-120" windowWidth="29040" windowHeight="17640" xr2:uid="{8AE493EA-7771-4185-AA81-068B723F8B06}"/>
  </bookViews>
  <sheets>
    <sheet name="Näited (E)" sheetId="2" r:id="rId1"/>
    <sheet name="Näited (Ä,T)" sheetId="3" r:id="rId2"/>
  </sheets>
  <definedNames>
    <definedName name="_xlnm._FilterDatabase" localSheetId="0" hidden="1">'Näited (E)'!$A$3:$R$3</definedName>
    <definedName name="_xlnm._FilterDatabase" localSheetId="1" hidden="1">'Näited (Ä,T)'!$A$3:$R$3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2" l="1"/>
  <c r="K5" i="2"/>
  <c r="L5" i="2"/>
  <c r="M5" i="2"/>
  <c r="N5" i="2"/>
  <c r="J6" i="2"/>
  <c r="K6" i="2"/>
  <c r="L6" i="2"/>
  <c r="M6" i="2"/>
  <c r="N6" i="2"/>
  <c r="J7" i="2"/>
  <c r="K7" i="2"/>
  <c r="L7" i="2"/>
  <c r="M7" i="2"/>
  <c r="N7" i="2"/>
  <c r="J8" i="2"/>
  <c r="K8" i="2"/>
  <c r="L8" i="2"/>
  <c r="M8" i="2"/>
  <c r="N8" i="2"/>
  <c r="J9" i="2"/>
  <c r="K9" i="2"/>
  <c r="L9" i="2"/>
  <c r="M9" i="2"/>
  <c r="N9" i="2"/>
  <c r="J10" i="2"/>
  <c r="K10" i="2"/>
  <c r="L10" i="2"/>
  <c r="M10" i="2"/>
  <c r="N10" i="2"/>
  <c r="J11" i="2"/>
  <c r="K11" i="2"/>
  <c r="L11" i="2"/>
  <c r="M11" i="2"/>
  <c r="N11" i="2"/>
  <c r="J12" i="2"/>
  <c r="K12" i="2"/>
  <c r="L12" i="2"/>
  <c r="M12" i="2"/>
  <c r="N12" i="2"/>
  <c r="J13" i="2"/>
  <c r="K13" i="2"/>
  <c r="L13" i="2"/>
  <c r="M13" i="2"/>
  <c r="N13" i="2"/>
  <c r="J14" i="2"/>
  <c r="K14" i="2"/>
  <c r="L14" i="2"/>
  <c r="M14" i="2"/>
  <c r="N14" i="2"/>
  <c r="J15" i="2"/>
  <c r="K15" i="2"/>
  <c r="L15" i="2"/>
  <c r="M15" i="2"/>
  <c r="N15" i="2"/>
  <c r="J16" i="2"/>
  <c r="K16" i="2"/>
  <c r="L16" i="2"/>
  <c r="M16" i="2"/>
  <c r="N16" i="2"/>
  <c r="J17" i="2"/>
  <c r="K17" i="2"/>
  <c r="L17" i="2"/>
  <c r="M17" i="2"/>
  <c r="N17" i="2"/>
  <c r="J18" i="2"/>
  <c r="K18" i="2"/>
  <c r="L18" i="2"/>
  <c r="M18" i="2"/>
  <c r="N18" i="2"/>
  <c r="J19" i="2"/>
  <c r="K19" i="2"/>
  <c r="L19" i="2"/>
  <c r="M19" i="2"/>
  <c r="N19" i="2"/>
  <c r="J20" i="2"/>
  <c r="K20" i="2"/>
  <c r="L20" i="2"/>
  <c r="M20" i="2"/>
  <c r="N20" i="2"/>
  <c r="J21" i="2"/>
  <c r="K21" i="2"/>
  <c r="L21" i="2"/>
  <c r="M21" i="2"/>
  <c r="N21" i="2"/>
  <c r="J22" i="2"/>
  <c r="K22" i="2"/>
  <c r="L22" i="2"/>
  <c r="M22" i="2"/>
  <c r="N22" i="2"/>
  <c r="J23" i="2"/>
  <c r="K23" i="2"/>
  <c r="L23" i="2"/>
  <c r="M23" i="2"/>
  <c r="N23" i="2"/>
  <c r="J24" i="2"/>
  <c r="K24" i="2"/>
  <c r="L24" i="2"/>
  <c r="M24" i="2"/>
  <c r="N24" i="2"/>
  <c r="J25" i="2"/>
  <c r="K25" i="2"/>
  <c r="L25" i="2"/>
  <c r="M25" i="2"/>
  <c r="N25" i="2"/>
  <c r="J26" i="2"/>
  <c r="K26" i="2"/>
  <c r="L26" i="2"/>
  <c r="M26" i="2"/>
  <c r="N26" i="2"/>
  <c r="J27" i="2"/>
  <c r="K27" i="2"/>
  <c r="L27" i="2"/>
  <c r="M27" i="2"/>
  <c r="N27" i="2"/>
  <c r="J28" i="2"/>
  <c r="K28" i="2"/>
  <c r="L28" i="2"/>
  <c r="M28" i="2"/>
  <c r="N28" i="2"/>
  <c r="N4" i="2"/>
  <c r="M4" i="2"/>
  <c r="L4" i="2"/>
  <c r="K4" i="2"/>
  <c r="J4" i="2"/>
  <c r="O4" i="2"/>
  <c r="F28" i="2"/>
  <c r="H28" i="2" s="1"/>
  <c r="I28" i="2"/>
  <c r="O28" i="2"/>
  <c r="P28" i="2"/>
  <c r="Q28" i="2"/>
  <c r="R28" i="2"/>
  <c r="F27" i="2"/>
  <c r="H27" i="2" s="1"/>
  <c r="I27" i="2"/>
  <c r="O27" i="2"/>
  <c r="P27" i="2"/>
  <c r="Q27" i="2"/>
  <c r="R27" i="2"/>
  <c r="F26" i="2"/>
  <c r="H26" i="2" s="1"/>
  <c r="I26" i="2"/>
  <c r="O26" i="2"/>
  <c r="P26" i="2"/>
  <c r="Q26" i="2"/>
  <c r="R26" i="2"/>
  <c r="F25" i="2"/>
  <c r="H25" i="2" s="1"/>
  <c r="I25" i="2"/>
  <c r="O25" i="2"/>
  <c r="P25" i="2"/>
  <c r="Q25" i="2"/>
  <c r="R25" i="2"/>
  <c r="F24" i="2"/>
  <c r="H24" i="2" s="1"/>
  <c r="I24" i="2"/>
  <c r="O24" i="2"/>
  <c r="P24" i="2"/>
  <c r="Q24" i="2"/>
  <c r="R24" i="2"/>
  <c r="F23" i="2"/>
  <c r="H23" i="2" s="1"/>
  <c r="I23" i="2"/>
  <c r="O23" i="2"/>
  <c r="P23" i="2"/>
  <c r="Q23" i="2"/>
  <c r="R23" i="2"/>
  <c r="F22" i="2"/>
  <c r="H22" i="2" s="1"/>
  <c r="I22" i="2"/>
  <c r="O22" i="2"/>
  <c r="P22" i="2"/>
  <c r="Q22" i="2"/>
  <c r="R22" i="2"/>
  <c r="F21" i="2"/>
  <c r="H21" i="2" s="1"/>
  <c r="I21" i="2"/>
  <c r="O21" i="2"/>
  <c r="P21" i="2"/>
  <c r="Q21" i="2"/>
  <c r="R21" i="2"/>
  <c r="F20" i="2"/>
  <c r="H20" i="2" s="1"/>
  <c r="I20" i="2"/>
  <c r="O20" i="2"/>
  <c r="P20" i="2"/>
  <c r="Q20" i="2"/>
  <c r="R20" i="2"/>
  <c r="F19" i="2"/>
  <c r="H19" i="2" s="1"/>
  <c r="I19" i="2"/>
  <c r="O19" i="2"/>
  <c r="P19" i="2"/>
  <c r="Q19" i="2"/>
  <c r="R19" i="2"/>
  <c r="F18" i="2"/>
  <c r="H18" i="2" s="1"/>
  <c r="I18" i="2"/>
  <c r="O18" i="2"/>
  <c r="P18" i="2"/>
  <c r="Q18" i="2"/>
  <c r="R18" i="2"/>
  <c r="F17" i="2"/>
  <c r="H17" i="2" s="1"/>
  <c r="I17" i="2"/>
  <c r="O17" i="2"/>
  <c r="P17" i="2"/>
  <c r="Q17" i="2"/>
  <c r="R17" i="2"/>
  <c r="F16" i="2"/>
  <c r="H16" i="2" s="1"/>
  <c r="I16" i="2"/>
  <c r="O16" i="2"/>
  <c r="P16" i="2"/>
  <c r="Q16" i="2"/>
  <c r="R16" i="2"/>
  <c r="F15" i="2"/>
  <c r="H15" i="2" s="1"/>
  <c r="I15" i="2"/>
  <c r="O15" i="2"/>
  <c r="P15" i="2"/>
  <c r="Q15" i="2"/>
  <c r="R15" i="2"/>
  <c r="F14" i="2"/>
  <c r="H14" i="2" s="1"/>
  <c r="I14" i="2"/>
  <c r="O14" i="2"/>
  <c r="P14" i="2"/>
  <c r="Q14" i="2"/>
  <c r="R14" i="2"/>
  <c r="F13" i="2"/>
  <c r="H13" i="2" s="1"/>
  <c r="I13" i="2"/>
  <c r="O13" i="2"/>
  <c r="P13" i="2"/>
  <c r="Q13" i="2"/>
  <c r="R13" i="2"/>
  <c r="F12" i="2"/>
  <c r="H12" i="2" s="1"/>
  <c r="I12" i="2"/>
  <c r="O12" i="2"/>
  <c r="P12" i="2"/>
  <c r="Q12" i="2"/>
  <c r="R12" i="2"/>
  <c r="F11" i="2"/>
  <c r="H11" i="2" s="1"/>
  <c r="I11" i="2"/>
  <c r="O11" i="2"/>
  <c r="P11" i="2"/>
  <c r="Q11" i="2"/>
  <c r="R11" i="2"/>
  <c r="F10" i="2"/>
  <c r="H10" i="2" s="1"/>
  <c r="I10" i="2"/>
  <c r="O10" i="2"/>
  <c r="P10" i="2"/>
  <c r="Q10" i="2"/>
  <c r="R10" i="2"/>
  <c r="F9" i="2"/>
  <c r="H9" i="2" s="1"/>
  <c r="I9" i="2"/>
  <c r="O9" i="2"/>
  <c r="P9" i="2"/>
  <c r="Q9" i="2"/>
  <c r="R9" i="2"/>
  <c r="R8" i="2"/>
  <c r="Q8" i="2"/>
  <c r="P8" i="2"/>
  <c r="O8" i="2"/>
  <c r="I8" i="2"/>
  <c r="F8" i="2"/>
  <c r="H8" i="2" s="1"/>
  <c r="R7" i="2"/>
  <c r="Q7" i="2"/>
  <c r="P7" i="2"/>
  <c r="O7" i="2"/>
  <c r="I7" i="2"/>
  <c r="F7" i="2"/>
  <c r="H7" i="2" s="1"/>
  <c r="R6" i="2"/>
  <c r="Q6" i="2"/>
  <c r="P6" i="2"/>
  <c r="O6" i="2"/>
  <c r="I6" i="2"/>
  <c r="F6" i="2"/>
  <c r="H6" i="2" s="1"/>
  <c r="R5" i="2"/>
  <c r="Q5" i="2"/>
  <c r="P5" i="2"/>
  <c r="O5" i="2"/>
  <c r="I5" i="2"/>
  <c r="F5" i="2"/>
  <c r="H5" i="2" s="1"/>
  <c r="R4" i="2"/>
  <c r="Q4" i="2"/>
  <c r="P4" i="2"/>
  <c r="I4" i="2"/>
  <c r="F4" i="2"/>
  <c r="H4" i="2" s="1"/>
</calcChain>
</file>

<file path=xl/sharedStrings.xml><?xml version="1.0" encoding="utf-8"?>
<sst xmlns="http://schemas.openxmlformats.org/spreadsheetml/2006/main" count="220" uniqueCount="90">
  <si>
    <t>Linnaosa</t>
  </si>
  <si>
    <t>Maksustamis-hind 2023.a</t>
  </si>
  <si>
    <t>Maamaks 2023.a (2,5%)</t>
  </si>
  <si>
    <t>Maksustamis-hind 2024.a</t>
  </si>
  <si>
    <t>Kesklinna</t>
  </si>
  <si>
    <t>Maa sihtotstarve</t>
  </si>
  <si>
    <t>Ärimaa</t>
  </si>
  <si>
    <t>Maamaks 2024.a (10% tõus)</t>
  </si>
  <si>
    <t>Maamaks 2024.a maksu-määraga 0,1%</t>
  </si>
  <si>
    <t>Maamaks 2024.a maksu-määraga 0,2%</t>
  </si>
  <si>
    <t>Maamaks 2024.a maksu-määraga 0,3%</t>
  </si>
  <si>
    <t>Maamaks 2024.a maksu-määraga 0,4%</t>
  </si>
  <si>
    <t>Maamaks 2024.a maksu-määraga 0,5%</t>
  </si>
  <si>
    <t>Elamumaa</t>
  </si>
  <si>
    <t>Supilinna</t>
  </si>
  <si>
    <t>Tootmismaa</t>
  </si>
  <si>
    <t>Tähtvere</t>
  </si>
  <si>
    <t>Maamaks 2024.a maksu-määraga 0,6%</t>
  </si>
  <si>
    <t>Maamaks 2024.a maksu-määraga 0,7%</t>
  </si>
  <si>
    <t>Maamaks 2024.a maksu-määraga 0,8%</t>
  </si>
  <si>
    <t>Maamaks 2024.a maksu-määraga 0,9%</t>
  </si>
  <si>
    <t>Maamaks 2024.a maksu-määraga 1,0%</t>
  </si>
  <si>
    <t>Ülejõe</t>
  </si>
  <si>
    <t>Kinnistu pindala (m²)</t>
  </si>
  <si>
    <t>Veeriku</t>
  </si>
  <si>
    <t>Maarjamõisa</t>
  </si>
  <si>
    <t>Tammelinna</t>
  </si>
  <si>
    <t>Ränilinna</t>
  </si>
  <si>
    <t>Variku</t>
  </si>
  <si>
    <t>Karlova</t>
  </si>
  <si>
    <t>Ihaste</t>
  </si>
  <si>
    <t>Nõlvaku tn 18</t>
  </si>
  <si>
    <t>Annelinna</t>
  </si>
  <si>
    <t>Jaamamõisa</t>
  </si>
  <si>
    <t>Tüki küla, Masti</t>
  </si>
  <si>
    <t>Raadi-Kruusamäe</t>
  </si>
  <si>
    <t>Kvissentali</t>
  </si>
  <si>
    <t>Ropka</t>
  </si>
  <si>
    <t>Vana ja uue maksustamishinna võrdluse näited üksikelamu kruntide puhul</t>
  </si>
  <si>
    <t>Vana ja uue maksustamishinna võrdluse näited äri- ja tootmismaa kruntide puhul</t>
  </si>
  <si>
    <t>Maamaks 2024.a maksu-määraga 0,14%</t>
  </si>
  <si>
    <t>Maamaks 2024.a maksu-määraga 0,16%</t>
  </si>
  <si>
    <t>Maamaks 2024.a maksu-määraga 0,17%</t>
  </si>
  <si>
    <t>Maamaks 2024.a maksu-määraga 0,18%</t>
  </si>
  <si>
    <t>Maamaks 2024.a maksu-määraga 0,19%</t>
  </si>
  <si>
    <t>Kinnistu asukoht</t>
  </si>
  <si>
    <t>Arukase tn</t>
  </si>
  <si>
    <t>Pallase pst</t>
  </si>
  <si>
    <t>Käbi tn</t>
  </si>
  <si>
    <t>Roosi tn</t>
  </si>
  <si>
    <t>Lepa tn</t>
  </si>
  <si>
    <t>Jaama tn</t>
  </si>
  <si>
    <t>Kruusamäe tn</t>
  </si>
  <si>
    <t>Välja tn</t>
  </si>
  <si>
    <t>Ignatsi tn</t>
  </si>
  <si>
    <t>Pootsmani tn</t>
  </si>
  <si>
    <t>Oa tn</t>
  </si>
  <si>
    <t>Vikerkaare tn</t>
  </si>
  <si>
    <t>J. V. Jannseni tn</t>
  </si>
  <si>
    <t>Maisi tn</t>
  </si>
  <si>
    <t>Viljandi mnt</t>
  </si>
  <si>
    <t>Kibuvitsa tn</t>
  </si>
  <si>
    <t>Põldmarja tn</t>
  </si>
  <si>
    <t>Tamme pst</t>
  </si>
  <si>
    <t>Pirni tn</t>
  </si>
  <si>
    <t>Variku tn</t>
  </si>
  <si>
    <t>Kopli tn</t>
  </si>
  <si>
    <t>Võruvälja tn</t>
  </si>
  <si>
    <t>Võru tn</t>
  </si>
  <si>
    <t>Teguri tn</t>
  </si>
  <si>
    <t>Kalevi tn</t>
  </si>
  <si>
    <t>Riia tn</t>
  </si>
  <si>
    <t>Ülikooli tn</t>
  </si>
  <si>
    <t>F. Tuglase tn</t>
  </si>
  <si>
    <t>F. R. Kreutzwaldi tn</t>
  </si>
  <si>
    <t>Ravila tn</t>
  </si>
  <si>
    <t>Tuvi tn</t>
  </si>
  <si>
    <t>Lääneringtee</t>
  </si>
  <si>
    <t>Teemandi tn</t>
  </si>
  <si>
    <t>Aardla tn</t>
  </si>
  <si>
    <t>Tehase tn</t>
  </si>
  <si>
    <t>Puiestee tn</t>
  </si>
  <si>
    <t>Raatuse tn</t>
  </si>
  <si>
    <t>Märja alevik, Aisa tn</t>
  </si>
  <si>
    <t>Ilmatsalu alevik, Järve tee</t>
  </si>
  <si>
    <t>Vaksali tn</t>
  </si>
  <si>
    <t>Vinkli tn</t>
  </si>
  <si>
    <t>Puidu tn</t>
  </si>
  <si>
    <t>Nõlvaku tn</t>
  </si>
  <si>
    <t>Ilmatsalu alevik, Raba 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</si>
</sst>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B050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3" fontId="0" fillId="0" borderId="2" xfId="0" applyNumberFormat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3" fontId="3" fillId="0" borderId="2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3" fontId="4" fillId="0" borderId="2" xfId="0" applyNumberFormat="1" applyFont="1" applyBorder="1" applyAlignment="1">
      <alignment vertical="top" wrapText="1"/>
    </xf>
    <xf numFmtId="0" fontId="0" fillId="0" borderId="6" xfId="0" applyBorder="1" applyAlignment="1">
      <alignment horizontal="center" vertical="center" wrapText="1"/>
    </xf>
    <xf numFmtId="3" fontId="0" fillId="0" borderId="1" xfId="0" applyNumberFormat="1" applyBorder="1" applyAlignment="1">
      <alignment vertical="top" wrapText="1"/>
    </xf>
    <xf numFmtId="0" fontId="0" fillId="0" borderId="2" xfId="0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89B4A-0A12-44CF-8C73-9ECF6B0C2115}">
  <dimension ref="A1:R102"/>
  <sheetViews>
    <sheetView tabSelected="1" workbookViewId="0">
      <pane ySplit="3" topLeftCell="A4" activePane="bottomLeft" state="frozen"/>
      <selection pane="bottomLeft" activeCell="A7" sqref="A7"/>
    </sheetView>
  </sheetViews>
  <sheetFormatPr defaultRowHeight="15" x14ac:dyDescent="0.25"/>
  <cols>
    <col min="1" max="1" width="21.42578125" customWidth="1"/>
    <col min="2" max="2" width="10.7109375" customWidth="1"/>
    <col min="3" max="3" width="15.42578125" customWidth="1"/>
    <col min="4" max="4" width="20.85546875" customWidth="1"/>
    <col min="5" max="5" width="13.5703125" customWidth="1"/>
    <col min="6" max="6" width="14.42578125" customWidth="1"/>
    <col min="7" max="7" width="13.5703125" customWidth="1"/>
    <col min="8" max="8" width="12.42578125" customWidth="1"/>
    <col min="9" max="14" width="12" customWidth="1"/>
    <col min="15" max="15" width="11.85546875" customWidth="1"/>
    <col min="16" max="17" width="12" customWidth="1"/>
    <col min="18" max="18" width="12.140625" customWidth="1"/>
  </cols>
  <sheetData>
    <row r="1" spans="1:18" x14ac:dyDescent="0.25">
      <c r="A1" s="2" t="s">
        <v>38</v>
      </c>
      <c r="B1" s="2"/>
    </row>
    <row r="2" spans="1:18" ht="15.75" thickBot="1" x14ac:dyDescent="0.3"/>
    <row r="3" spans="1:18" s="1" customFormat="1" ht="75.75" thickBot="1" x14ac:dyDescent="0.3">
      <c r="A3" s="3" t="s">
        <v>45</v>
      </c>
      <c r="B3" s="13" t="s">
        <v>23</v>
      </c>
      <c r="C3" s="4" t="s">
        <v>0</v>
      </c>
      <c r="D3" s="4" t="s">
        <v>5</v>
      </c>
      <c r="E3" s="4" t="s">
        <v>1</v>
      </c>
      <c r="F3" s="4" t="s">
        <v>2</v>
      </c>
      <c r="G3" s="4" t="s">
        <v>3</v>
      </c>
      <c r="H3" s="4" t="s">
        <v>7</v>
      </c>
      <c r="I3" s="4" t="s">
        <v>8</v>
      </c>
      <c r="J3" s="4" t="s">
        <v>40</v>
      </c>
      <c r="K3" s="4" t="s">
        <v>41</v>
      </c>
      <c r="L3" s="4" t="s">
        <v>42</v>
      </c>
      <c r="M3" s="4" t="s">
        <v>43</v>
      </c>
      <c r="N3" s="4" t="s">
        <v>44</v>
      </c>
      <c r="O3" s="4" t="s">
        <v>9</v>
      </c>
      <c r="P3" s="4" t="s">
        <v>10</v>
      </c>
      <c r="Q3" s="4" t="s">
        <v>11</v>
      </c>
      <c r="R3" s="4" t="s">
        <v>12</v>
      </c>
    </row>
    <row r="4" spans="1:18" x14ac:dyDescent="0.25">
      <c r="A4" s="11" t="s">
        <v>46</v>
      </c>
      <c r="B4" s="14">
        <v>824</v>
      </c>
      <c r="C4" s="16" t="s">
        <v>30</v>
      </c>
      <c r="D4" s="11" t="s">
        <v>13</v>
      </c>
      <c r="E4" s="7">
        <v>1580</v>
      </c>
      <c r="F4" s="7">
        <f t="shared" ref="F4:F8" si="0">E4*0.025</f>
        <v>39.5</v>
      </c>
      <c r="G4" s="7">
        <v>57870</v>
      </c>
      <c r="H4" s="8">
        <f t="shared" ref="H4:H8" si="1">F4+(F4*0.1)</f>
        <v>43.45</v>
      </c>
      <c r="I4" s="9">
        <f t="shared" ref="I4:I8" si="2">G4*0.001</f>
        <v>57.870000000000005</v>
      </c>
      <c r="J4" s="7">
        <f>G4*0.0014</f>
        <v>81.018000000000001</v>
      </c>
      <c r="K4" s="7">
        <f>G4*0.0016</f>
        <v>92.591999999999999</v>
      </c>
      <c r="L4" s="7">
        <f>G4*0.0017</f>
        <v>98.378999999999991</v>
      </c>
      <c r="M4" s="7">
        <f>G4*0.0018</f>
        <v>104.166</v>
      </c>
      <c r="N4" s="7">
        <f>G4*0.0019</f>
        <v>109.953</v>
      </c>
      <c r="O4" s="7">
        <f>G4*0.002</f>
        <v>115.74000000000001</v>
      </c>
      <c r="P4" s="7">
        <f t="shared" ref="P4:P8" si="3">G4*0.003</f>
        <v>173.61</v>
      </c>
      <c r="Q4" s="7">
        <f t="shared" ref="Q4:Q8" si="4">G4*0.004</f>
        <v>231.48000000000002</v>
      </c>
      <c r="R4" s="7">
        <f t="shared" ref="R4:R8" si="5">G4*0.005</f>
        <v>289.35000000000002</v>
      </c>
    </row>
    <row r="5" spans="1:18" x14ac:dyDescent="0.25">
      <c r="A5" s="11" t="s">
        <v>47</v>
      </c>
      <c r="B5" s="14">
        <v>896</v>
      </c>
      <c r="C5" s="16" t="s">
        <v>30</v>
      </c>
      <c r="D5" s="11" t="s">
        <v>13</v>
      </c>
      <c r="E5" s="7">
        <v>3150</v>
      </c>
      <c r="F5" s="7">
        <f t="shared" si="0"/>
        <v>78.75</v>
      </c>
      <c r="G5" s="7">
        <v>70865</v>
      </c>
      <c r="H5" s="8">
        <f t="shared" si="1"/>
        <v>86.625</v>
      </c>
      <c r="I5" s="7">
        <f t="shared" si="2"/>
        <v>70.864999999999995</v>
      </c>
      <c r="J5" s="9">
        <f t="shared" ref="J5:J28" si="6">G5*0.0014</f>
        <v>99.210999999999999</v>
      </c>
      <c r="K5" s="7">
        <f t="shared" ref="K5:K28" si="7">G5*0.0016</f>
        <v>113.384</v>
      </c>
      <c r="L5" s="7">
        <f t="shared" ref="L5:L28" si="8">G5*0.0017</f>
        <v>120.47049999999999</v>
      </c>
      <c r="M5" s="7">
        <f t="shared" ref="M5:M28" si="9">G5*0.0018</f>
        <v>127.557</v>
      </c>
      <c r="N5" s="7">
        <f t="shared" ref="N5:N28" si="10">G5*0.0019</f>
        <v>134.64349999999999</v>
      </c>
      <c r="O5" s="7">
        <f t="shared" ref="O5:O8" si="11">G5*0.002</f>
        <v>141.72999999999999</v>
      </c>
      <c r="P5" s="7">
        <f t="shared" si="3"/>
        <v>212.595</v>
      </c>
      <c r="Q5" s="7">
        <f t="shared" si="4"/>
        <v>283.45999999999998</v>
      </c>
      <c r="R5" s="7">
        <f t="shared" si="5"/>
        <v>354.32499999999999</v>
      </c>
    </row>
    <row r="6" spans="1:18" x14ac:dyDescent="0.25">
      <c r="A6" s="11" t="s">
        <v>48</v>
      </c>
      <c r="B6" s="14">
        <v>646</v>
      </c>
      <c r="C6" s="16" t="s">
        <v>33</v>
      </c>
      <c r="D6" s="11" t="s">
        <v>13</v>
      </c>
      <c r="E6" s="7">
        <v>2680</v>
      </c>
      <c r="F6" s="7">
        <f t="shared" si="0"/>
        <v>67</v>
      </c>
      <c r="G6" s="7">
        <v>66338</v>
      </c>
      <c r="H6" s="8">
        <f t="shared" si="1"/>
        <v>73.7</v>
      </c>
      <c r="I6" s="7">
        <f t="shared" si="2"/>
        <v>66.338000000000008</v>
      </c>
      <c r="J6" s="9">
        <f t="shared" si="6"/>
        <v>92.873199999999997</v>
      </c>
      <c r="K6" s="7">
        <f t="shared" si="7"/>
        <v>106.1408</v>
      </c>
      <c r="L6" s="7">
        <f t="shared" si="8"/>
        <v>112.77459999999999</v>
      </c>
      <c r="M6" s="7">
        <f t="shared" si="9"/>
        <v>119.4084</v>
      </c>
      <c r="N6" s="7">
        <f t="shared" si="10"/>
        <v>126.04219999999999</v>
      </c>
      <c r="O6" s="7">
        <f t="shared" si="11"/>
        <v>132.67600000000002</v>
      </c>
      <c r="P6" s="7">
        <f t="shared" si="3"/>
        <v>199.01400000000001</v>
      </c>
      <c r="Q6" s="7">
        <f t="shared" si="4"/>
        <v>265.35200000000003</v>
      </c>
      <c r="R6" s="7">
        <f t="shared" si="5"/>
        <v>331.69</v>
      </c>
    </row>
    <row r="7" spans="1:18" x14ac:dyDescent="0.25">
      <c r="A7" s="11" t="s">
        <v>49</v>
      </c>
      <c r="B7" s="14">
        <v>639</v>
      </c>
      <c r="C7" s="16" t="s">
        <v>22</v>
      </c>
      <c r="D7" s="11" t="s">
        <v>13</v>
      </c>
      <c r="E7" s="7">
        <v>3270</v>
      </c>
      <c r="F7" s="7">
        <f t="shared" si="0"/>
        <v>81.75</v>
      </c>
      <c r="G7" s="7">
        <v>111825</v>
      </c>
      <c r="H7" s="8">
        <f t="shared" si="1"/>
        <v>89.924999999999997</v>
      </c>
      <c r="I7" s="9">
        <f t="shared" si="2"/>
        <v>111.825</v>
      </c>
      <c r="J7" s="7">
        <f t="shared" si="6"/>
        <v>156.55500000000001</v>
      </c>
      <c r="K7" s="7">
        <f t="shared" si="7"/>
        <v>178.92000000000002</v>
      </c>
      <c r="L7" s="7">
        <f t="shared" si="8"/>
        <v>190.10249999999999</v>
      </c>
      <c r="M7" s="7">
        <f t="shared" si="9"/>
        <v>201.285</v>
      </c>
      <c r="N7" s="7">
        <f t="shared" si="10"/>
        <v>212.4675</v>
      </c>
      <c r="O7" s="7">
        <f t="shared" si="11"/>
        <v>223.65</v>
      </c>
      <c r="P7" s="7">
        <f t="shared" si="3"/>
        <v>335.47500000000002</v>
      </c>
      <c r="Q7" s="7">
        <f t="shared" si="4"/>
        <v>447.3</v>
      </c>
      <c r="R7" s="7">
        <f t="shared" si="5"/>
        <v>559.125</v>
      </c>
    </row>
    <row r="8" spans="1:18" x14ac:dyDescent="0.25">
      <c r="A8" s="11" t="s">
        <v>50</v>
      </c>
      <c r="B8" s="14">
        <v>608</v>
      </c>
      <c r="C8" s="16" t="s">
        <v>32</v>
      </c>
      <c r="D8" s="11" t="s">
        <v>13</v>
      </c>
      <c r="E8" s="7">
        <v>2520</v>
      </c>
      <c r="F8" s="7">
        <f t="shared" si="0"/>
        <v>63</v>
      </c>
      <c r="G8" s="7">
        <v>61627</v>
      </c>
      <c r="H8" s="8">
        <f t="shared" si="1"/>
        <v>69.3</v>
      </c>
      <c r="I8" s="7">
        <f t="shared" si="2"/>
        <v>61.627000000000002</v>
      </c>
      <c r="J8" s="9">
        <f t="shared" si="6"/>
        <v>86.277799999999999</v>
      </c>
      <c r="K8" s="7">
        <f t="shared" si="7"/>
        <v>98.603200000000001</v>
      </c>
      <c r="L8" s="7">
        <f t="shared" si="8"/>
        <v>104.76589999999999</v>
      </c>
      <c r="M8" s="7">
        <f t="shared" si="9"/>
        <v>110.9286</v>
      </c>
      <c r="N8" s="7">
        <f t="shared" si="10"/>
        <v>117.0913</v>
      </c>
      <c r="O8" s="7">
        <f t="shared" si="11"/>
        <v>123.254</v>
      </c>
      <c r="P8" s="7">
        <f t="shared" si="3"/>
        <v>184.881</v>
      </c>
      <c r="Q8" s="7">
        <f t="shared" si="4"/>
        <v>246.50800000000001</v>
      </c>
      <c r="R8" s="7">
        <f t="shared" si="5"/>
        <v>308.13499999999999</v>
      </c>
    </row>
    <row r="9" spans="1:18" s="10" customFormat="1" x14ac:dyDescent="0.25">
      <c r="A9" s="11" t="s">
        <v>51</v>
      </c>
      <c r="B9" s="14">
        <v>857</v>
      </c>
      <c r="C9" s="16" t="s">
        <v>32</v>
      </c>
      <c r="D9" s="11" t="s">
        <v>13</v>
      </c>
      <c r="E9" s="7">
        <v>3560</v>
      </c>
      <c r="F9" s="7">
        <f t="shared" ref="F9" si="12">E9*0.025</f>
        <v>89</v>
      </c>
      <c r="G9" s="7">
        <v>86677</v>
      </c>
      <c r="H9" s="8">
        <f t="shared" ref="H9" si="13">F9+(F9*0.1)</f>
        <v>97.9</v>
      </c>
      <c r="I9" s="7">
        <f t="shared" ref="I9" si="14">G9*0.001</f>
        <v>86.677000000000007</v>
      </c>
      <c r="J9" s="9">
        <f t="shared" si="6"/>
        <v>121.34779999999999</v>
      </c>
      <c r="K9" s="7">
        <f t="shared" si="7"/>
        <v>138.6832</v>
      </c>
      <c r="L9" s="7">
        <f t="shared" si="8"/>
        <v>147.3509</v>
      </c>
      <c r="M9" s="7">
        <f t="shared" si="9"/>
        <v>156.01859999999999</v>
      </c>
      <c r="N9" s="7">
        <f t="shared" si="10"/>
        <v>164.68629999999999</v>
      </c>
      <c r="O9" s="7">
        <f t="shared" ref="O9" si="15">G9*0.002</f>
        <v>173.35400000000001</v>
      </c>
      <c r="P9" s="7">
        <f t="shared" ref="P9" si="16">G9*0.003</f>
        <v>260.03100000000001</v>
      </c>
      <c r="Q9" s="7">
        <f t="shared" ref="Q9" si="17">G9*0.004</f>
        <v>346.70800000000003</v>
      </c>
      <c r="R9" s="7">
        <f t="shared" ref="R9" si="18">G9*0.005</f>
        <v>433.38499999999999</v>
      </c>
    </row>
    <row r="10" spans="1:18" s="10" customFormat="1" ht="30" x14ac:dyDescent="0.25">
      <c r="A10" s="11" t="s">
        <v>52</v>
      </c>
      <c r="B10" s="14">
        <v>864</v>
      </c>
      <c r="C10" s="16" t="s">
        <v>35</v>
      </c>
      <c r="D10" s="11" t="s">
        <v>13</v>
      </c>
      <c r="E10" s="7">
        <v>3590</v>
      </c>
      <c r="F10" s="7">
        <f t="shared" ref="F10" si="19">E10*0.025</f>
        <v>89.75</v>
      </c>
      <c r="G10" s="7">
        <v>45256</v>
      </c>
      <c r="H10" s="8">
        <f t="shared" ref="H10" si="20">F10+(F10*0.1)</f>
        <v>98.724999999999994</v>
      </c>
      <c r="I10" s="7">
        <f t="shared" ref="I10" si="21">G10*0.001</f>
        <v>45.256</v>
      </c>
      <c r="J10" s="7">
        <f t="shared" si="6"/>
        <v>63.358399999999996</v>
      </c>
      <c r="K10" s="7">
        <f t="shared" si="7"/>
        <v>72.409599999999998</v>
      </c>
      <c r="L10" s="7">
        <f t="shared" si="8"/>
        <v>76.935199999999995</v>
      </c>
      <c r="M10" s="7">
        <f t="shared" si="9"/>
        <v>81.460799999999992</v>
      </c>
      <c r="N10" s="7">
        <f t="shared" si="10"/>
        <v>85.986400000000003</v>
      </c>
      <c r="O10" s="7">
        <f t="shared" ref="O10" si="22">G10*0.002</f>
        <v>90.512</v>
      </c>
      <c r="P10" s="9">
        <f t="shared" ref="P10" si="23">G10*0.003</f>
        <v>135.768</v>
      </c>
      <c r="Q10" s="7">
        <f t="shared" ref="Q10" si="24">G10*0.004</f>
        <v>181.024</v>
      </c>
      <c r="R10" s="7">
        <f t="shared" ref="R10" si="25">G10*0.005</f>
        <v>226.28</v>
      </c>
    </row>
    <row r="11" spans="1:18" s="10" customFormat="1" ht="30" x14ac:dyDescent="0.25">
      <c r="A11" s="11" t="s">
        <v>53</v>
      </c>
      <c r="B11" s="14">
        <v>1167</v>
      </c>
      <c r="C11" s="16" t="s">
        <v>35</v>
      </c>
      <c r="D11" s="11" t="s">
        <v>13</v>
      </c>
      <c r="E11" s="7">
        <v>4840</v>
      </c>
      <c r="F11" s="7">
        <f t="shared" ref="F11" si="26">E11*0.025</f>
        <v>121</v>
      </c>
      <c r="G11" s="7">
        <v>81247</v>
      </c>
      <c r="H11" s="8">
        <f t="shared" ref="H11" si="27">F11+(F11*0.1)</f>
        <v>133.1</v>
      </c>
      <c r="I11" s="7">
        <f t="shared" ref="I11" si="28">G11*0.001</f>
        <v>81.247</v>
      </c>
      <c r="J11" s="7">
        <f t="shared" si="6"/>
        <v>113.7458</v>
      </c>
      <c r="K11" s="7">
        <f t="shared" si="7"/>
        <v>129.99520000000001</v>
      </c>
      <c r="L11" s="9">
        <f t="shared" si="8"/>
        <v>138.1199</v>
      </c>
      <c r="M11" s="7">
        <f t="shared" si="9"/>
        <v>146.24459999999999</v>
      </c>
      <c r="N11" s="7">
        <f t="shared" si="10"/>
        <v>154.36930000000001</v>
      </c>
      <c r="O11" s="7">
        <f t="shared" ref="O11" si="29">G11*0.002</f>
        <v>162.494</v>
      </c>
      <c r="P11" s="7">
        <f t="shared" ref="P11" si="30">G11*0.003</f>
        <v>243.74100000000001</v>
      </c>
      <c r="Q11" s="7">
        <f t="shared" ref="Q11" si="31">G11*0.004</f>
        <v>324.988</v>
      </c>
      <c r="R11" s="7">
        <f t="shared" ref="R11" si="32">G11*0.005</f>
        <v>406.23500000000001</v>
      </c>
    </row>
    <row r="12" spans="1:18" s="10" customFormat="1" x14ac:dyDescent="0.25">
      <c r="A12" s="11" t="s">
        <v>54</v>
      </c>
      <c r="B12" s="14">
        <v>1121</v>
      </c>
      <c r="C12" s="16" t="s">
        <v>36</v>
      </c>
      <c r="D12" s="11" t="s">
        <v>13</v>
      </c>
      <c r="E12" s="7">
        <v>1430</v>
      </c>
      <c r="F12" s="7">
        <f t="shared" ref="F12" si="33">E12*0.025</f>
        <v>35.75</v>
      </c>
      <c r="G12" s="7">
        <v>64435</v>
      </c>
      <c r="H12" s="8">
        <f t="shared" ref="H12" si="34">F12+(F12*0.1)</f>
        <v>39.325000000000003</v>
      </c>
      <c r="I12" s="9">
        <f t="shared" ref="I12" si="35">G12*0.001</f>
        <v>64.435000000000002</v>
      </c>
      <c r="J12" s="7">
        <f t="shared" si="6"/>
        <v>90.209000000000003</v>
      </c>
      <c r="K12" s="7">
        <f t="shared" si="7"/>
        <v>103.096</v>
      </c>
      <c r="L12" s="7">
        <f t="shared" si="8"/>
        <v>109.53949999999999</v>
      </c>
      <c r="M12" s="7">
        <f t="shared" si="9"/>
        <v>115.98299999999999</v>
      </c>
      <c r="N12" s="7">
        <f t="shared" si="10"/>
        <v>122.4265</v>
      </c>
      <c r="O12" s="7">
        <f t="shared" ref="O12" si="36">G12*0.002</f>
        <v>128.87</v>
      </c>
      <c r="P12" s="7">
        <f t="shared" ref="P12" si="37">G12*0.003</f>
        <v>193.30500000000001</v>
      </c>
      <c r="Q12" s="7">
        <f t="shared" ref="Q12" si="38">G12*0.004</f>
        <v>257.74</v>
      </c>
      <c r="R12" s="7">
        <f t="shared" ref="R12" si="39">G12*0.005</f>
        <v>322.17500000000001</v>
      </c>
    </row>
    <row r="13" spans="1:18" s="10" customFormat="1" x14ac:dyDescent="0.25">
      <c r="A13" s="11" t="s">
        <v>55</v>
      </c>
      <c r="B13" s="14">
        <v>1537</v>
      </c>
      <c r="C13" s="16" t="s">
        <v>36</v>
      </c>
      <c r="D13" s="11" t="s">
        <v>13</v>
      </c>
      <c r="E13" s="7">
        <v>1970</v>
      </c>
      <c r="F13" s="7">
        <f t="shared" ref="F13" si="40">E13*0.025</f>
        <v>49.25</v>
      </c>
      <c r="G13" s="7">
        <v>88608</v>
      </c>
      <c r="H13" s="8">
        <f t="shared" ref="H13" si="41">F13+(F13*0.1)</f>
        <v>54.174999999999997</v>
      </c>
      <c r="I13" s="9">
        <f t="shared" ref="I13" si="42">G13*0.001</f>
        <v>88.608000000000004</v>
      </c>
      <c r="J13" s="7">
        <f t="shared" si="6"/>
        <v>124.05119999999999</v>
      </c>
      <c r="K13" s="7">
        <f t="shared" si="7"/>
        <v>141.77280000000002</v>
      </c>
      <c r="L13" s="7">
        <f t="shared" si="8"/>
        <v>150.6336</v>
      </c>
      <c r="M13" s="7">
        <f t="shared" si="9"/>
        <v>159.49439999999998</v>
      </c>
      <c r="N13" s="7">
        <f t="shared" si="10"/>
        <v>168.3552</v>
      </c>
      <c r="O13" s="7">
        <f t="shared" ref="O13" si="43">G13*0.002</f>
        <v>177.21600000000001</v>
      </c>
      <c r="P13" s="7">
        <f t="shared" ref="P13" si="44">G13*0.003</f>
        <v>265.82400000000001</v>
      </c>
      <c r="Q13" s="7">
        <f t="shared" ref="Q13" si="45">G13*0.004</f>
        <v>354.43200000000002</v>
      </c>
      <c r="R13" s="7">
        <f t="shared" ref="R13" si="46">G13*0.005</f>
        <v>443.04</v>
      </c>
    </row>
    <row r="14" spans="1:18" s="10" customFormat="1" x14ac:dyDescent="0.25">
      <c r="A14" s="11" t="s">
        <v>56</v>
      </c>
      <c r="B14" s="14">
        <v>718</v>
      </c>
      <c r="C14" s="16" t="s">
        <v>14</v>
      </c>
      <c r="D14" s="11" t="s">
        <v>13</v>
      </c>
      <c r="E14" s="7">
        <v>2750</v>
      </c>
      <c r="F14" s="7">
        <f t="shared" ref="F14" si="47">E14*0.025</f>
        <v>68.75</v>
      </c>
      <c r="G14" s="7">
        <v>89750</v>
      </c>
      <c r="H14" s="8">
        <f t="shared" ref="H14" si="48">F14+(F14*0.1)</f>
        <v>75.625</v>
      </c>
      <c r="I14" s="9">
        <f t="shared" ref="I14" si="49">G14*0.001</f>
        <v>89.75</v>
      </c>
      <c r="J14" s="7">
        <f t="shared" si="6"/>
        <v>125.65</v>
      </c>
      <c r="K14" s="7">
        <f t="shared" si="7"/>
        <v>143.6</v>
      </c>
      <c r="L14" s="7">
        <f t="shared" si="8"/>
        <v>152.57499999999999</v>
      </c>
      <c r="M14" s="7">
        <f t="shared" si="9"/>
        <v>161.54999999999998</v>
      </c>
      <c r="N14" s="7">
        <f t="shared" si="10"/>
        <v>170.52500000000001</v>
      </c>
      <c r="O14" s="7">
        <f t="shared" ref="O14" si="50">G14*0.002</f>
        <v>179.5</v>
      </c>
      <c r="P14" s="7">
        <f t="shared" ref="P14" si="51">G14*0.003</f>
        <v>269.25</v>
      </c>
      <c r="Q14" s="7">
        <f t="shared" ref="Q14" si="52">G14*0.004</f>
        <v>359</v>
      </c>
      <c r="R14" s="7">
        <f t="shared" ref="R14" si="53">G14*0.005</f>
        <v>448.75</v>
      </c>
    </row>
    <row r="15" spans="1:18" s="10" customFormat="1" x14ac:dyDescent="0.25">
      <c r="A15" s="11" t="s">
        <v>57</v>
      </c>
      <c r="B15" s="14">
        <v>1421</v>
      </c>
      <c r="C15" s="16" t="s">
        <v>16</v>
      </c>
      <c r="D15" s="11" t="s">
        <v>13</v>
      </c>
      <c r="E15" s="7">
        <v>14540</v>
      </c>
      <c r="F15" s="7">
        <f t="shared" ref="F15" si="54">E15*0.025</f>
        <v>363.5</v>
      </c>
      <c r="G15" s="7">
        <v>211729</v>
      </c>
      <c r="H15" s="8">
        <f t="shared" ref="H15" si="55">F15+(F15*0.1)</f>
        <v>399.85</v>
      </c>
      <c r="I15" s="7">
        <f t="shared" ref="I15" si="56">G15*0.001</f>
        <v>211.72900000000001</v>
      </c>
      <c r="J15" s="7">
        <f t="shared" si="6"/>
        <v>296.42059999999998</v>
      </c>
      <c r="K15" s="7">
        <f t="shared" si="7"/>
        <v>338.76640000000003</v>
      </c>
      <c r="L15" s="7">
        <f t="shared" si="8"/>
        <v>359.9393</v>
      </c>
      <c r="M15" s="7">
        <f t="shared" si="9"/>
        <v>381.11219999999997</v>
      </c>
      <c r="N15" s="9">
        <f t="shared" si="10"/>
        <v>402.2851</v>
      </c>
      <c r="O15" s="7">
        <f t="shared" ref="O15" si="57">G15*0.002</f>
        <v>423.45800000000003</v>
      </c>
      <c r="P15" s="7">
        <f t="shared" ref="P15" si="58">G15*0.003</f>
        <v>635.18700000000001</v>
      </c>
      <c r="Q15" s="7">
        <f t="shared" ref="Q15" si="59">G15*0.004</f>
        <v>846.91600000000005</v>
      </c>
      <c r="R15" s="7">
        <f t="shared" ref="R15" si="60">G15*0.005</f>
        <v>1058.645</v>
      </c>
    </row>
    <row r="16" spans="1:18" s="10" customFormat="1" x14ac:dyDescent="0.25">
      <c r="A16" s="11" t="s">
        <v>58</v>
      </c>
      <c r="B16" s="14">
        <v>854</v>
      </c>
      <c r="C16" s="16" t="s">
        <v>16</v>
      </c>
      <c r="D16" s="11" t="s">
        <v>13</v>
      </c>
      <c r="E16" s="7">
        <v>8740</v>
      </c>
      <c r="F16" s="7">
        <f t="shared" ref="F16" si="61">E16*0.025</f>
        <v>218.5</v>
      </c>
      <c r="G16" s="7">
        <v>153720</v>
      </c>
      <c r="H16" s="8">
        <f t="shared" ref="H16" si="62">F16+(F16*0.1)</f>
        <v>240.35</v>
      </c>
      <c r="I16" s="7">
        <f t="shared" ref="I16" si="63">G16*0.001</f>
        <v>153.72</v>
      </c>
      <c r="J16" s="7">
        <f t="shared" si="6"/>
        <v>215.208</v>
      </c>
      <c r="K16" s="9">
        <f t="shared" si="7"/>
        <v>245.952</v>
      </c>
      <c r="L16" s="7">
        <f t="shared" si="8"/>
        <v>261.32400000000001</v>
      </c>
      <c r="M16" s="7">
        <f t="shared" si="9"/>
        <v>276.69599999999997</v>
      </c>
      <c r="N16" s="7">
        <f t="shared" si="10"/>
        <v>292.06799999999998</v>
      </c>
      <c r="O16" s="7">
        <f t="shared" ref="O16" si="64">G16*0.002</f>
        <v>307.44</v>
      </c>
      <c r="P16" s="7">
        <f t="shared" ref="P16" si="65">G16*0.003</f>
        <v>461.16</v>
      </c>
      <c r="Q16" s="7">
        <f t="shared" ref="Q16" si="66">G16*0.004</f>
        <v>614.88</v>
      </c>
      <c r="R16" s="7">
        <f t="shared" ref="R16" si="67">G16*0.005</f>
        <v>768.6</v>
      </c>
    </row>
    <row r="17" spans="1:18" s="10" customFormat="1" x14ac:dyDescent="0.25">
      <c r="A17" s="11" t="s">
        <v>59</v>
      </c>
      <c r="B17" s="14">
        <v>721</v>
      </c>
      <c r="C17" s="16" t="s">
        <v>24</v>
      </c>
      <c r="D17" s="11" t="s">
        <v>13</v>
      </c>
      <c r="E17" s="7">
        <v>4840</v>
      </c>
      <c r="F17" s="7">
        <f t="shared" ref="F17" si="68">E17*0.025</f>
        <v>121</v>
      </c>
      <c r="G17" s="7">
        <v>65128</v>
      </c>
      <c r="H17" s="8">
        <f t="shared" ref="H17" si="69">F17+(F17*0.1)</f>
        <v>133.1</v>
      </c>
      <c r="I17" s="7">
        <f t="shared" ref="I17" si="70">G17*0.001</f>
        <v>65.128</v>
      </c>
      <c r="J17" s="7">
        <f t="shared" si="6"/>
        <v>91.179199999999994</v>
      </c>
      <c r="K17" s="7">
        <f t="shared" si="7"/>
        <v>104.20480000000001</v>
      </c>
      <c r="L17" s="7">
        <f t="shared" si="8"/>
        <v>110.71759999999999</v>
      </c>
      <c r="M17" s="7">
        <f t="shared" si="9"/>
        <v>117.2304</v>
      </c>
      <c r="N17" s="7">
        <f t="shared" si="10"/>
        <v>123.7432</v>
      </c>
      <c r="O17" s="7">
        <f t="shared" ref="O17" si="71">G17*0.002</f>
        <v>130.256</v>
      </c>
      <c r="P17" s="9">
        <f t="shared" ref="P17" si="72">G17*0.003</f>
        <v>195.38400000000001</v>
      </c>
      <c r="Q17" s="7">
        <f t="shared" ref="Q17" si="73">G17*0.004</f>
        <v>260.512</v>
      </c>
      <c r="R17" s="7">
        <f t="shared" ref="R17" si="74">G17*0.005</f>
        <v>325.64</v>
      </c>
    </row>
    <row r="18" spans="1:18" s="10" customFormat="1" x14ac:dyDescent="0.25">
      <c r="A18" s="11" t="s">
        <v>60</v>
      </c>
      <c r="B18" s="14">
        <v>925</v>
      </c>
      <c r="C18" s="16" t="s">
        <v>24</v>
      </c>
      <c r="D18" s="11" t="s">
        <v>13</v>
      </c>
      <c r="E18" s="7">
        <v>6210</v>
      </c>
      <c r="F18" s="7">
        <f t="shared" ref="F18" si="75">E18*0.025</f>
        <v>155.25</v>
      </c>
      <c r="G18" s="7">
        <v>85646</v>
      </c>
      <c r="H18" s="8">
        <f t="shared" ref="H18" si="76">F18+(F18*0.1)</f>
        <v>170.77500000000001</v>
      </c>
      <c r="I18" s="7">
        <f t="shared" ref="I18" si="77">G18*0.001</f>
        <v>85.646000000000001</v>
      </c>
      <c r="J18" s="7">
        <f t="shared" si="6"/>
        <v>119.9044</v>
      </c>
      <c r="K18" s="7">
        <f t="shared" si="7"/>
        <v>137.03360000000001</v>
      </c>
      <c r="L18" s="7">
        <f t="shared" si="8"/>
        <v>145.59819999999999</v>
      </c>
      <c r="M18" s="7">
        <f t="shared" si="9"/>
        <v>154.1628</v>
      </c>
      <c r="N18" s="7">
        <f t="shared" si="10"/>
        <v>162.72739999999999</v>
      </c>
      <c r="O18" s="7">
        <f t="shared" ref="O18" si="78">G18*0.002</f>
        <v>171.292</v>
      </c>
      <c r="P18" s="7">
        <f t="shared" ref="P18" si="79">G18*0.003</f>
        <v>256.93799999999999</v>
      </c>
      <c r="Q18" s="7">
        <f t="shared" ref="Q18" si="80">G18*0.004</f>
        <v>342.584</v>
      </c>
      <c r="R18" s="7">
        <f t="shared" ref="R18" si="81">G18*0.005</f>
        <v>428.23</v>
      </c>
    </row>
    <row r="19" spans="1:18" s="10" customFormat="1" x14ac:dyDescent="0.25">
      <c r="A19" s="11" t="s">
        <v>61</v>
      </c>
      <c r="B19" s="14">
        <v>659</v>
      </c>
      <c r="C19" s="16" t="s">
        <v>25</v>
      </c>
      <c r="D19" s="11" t="s">
        <v>13</v>
      </c>
      <c r="E19" s="7">
        <v>4000</v>
      </c>
      <c r="F19" s="7">
        <f t="shared" ref="F19" si="82">E19*0.025</f>
        <v>100</v>
      </c>
      <c r="G19" s="7">
        <v>60417</v>
      </c>
      <c r="H19" s="8">
        <f t="shared" ref="H19" si="83">F19+(F19*0.1)</f>
        <v>110</v>
      </c>
      <c r="I19" s="7">
        <f t="shared" ref="I19" si="84">G19*0.001</f>
        <v>60.417000000000002</v>
      </c>
      <c r="J19" s="7">
        <f t="shared" si="6"/>
        <v>84.583799999999997</v>
      </c>
      <c r="K19" s="7">
        <f t="shared" si="7"/>
        <v>96.667200000000008</v>
      </c>
      <c r="L19" s="7">
        <f t="shared" si="8"/>
        <v>102.7089</v>
      </c>
      <c r="M19" s="7">
        <f t="shared" si="9"/>
        <v>108.75059999999999</v>
      </c>
      <c r="N19" s="9">
        <f t="shared" si="10"/>
        <v>114.7923</v>
      </c>
      <c r="O19" s="7">
        <f t="shared" ref="O19" si="85">G19*0.002</f>
        <v>120.834</v>
      </c>
      <c r="P19" s="7">
        <f t="shared" ref="P19" si="86">G19*0.003</f>
        <v>181.251</v>
      </c>
      <c r="Q19" s="7">
        <f t="shared" ref="Q19" si="87">G19*0.004</f>
        <v>241.66800000000001</v>
      </c>
      <c r="R19" s="7">
        <f t="shared" ref="R19" si="88">G19*0.005</f>
        <v>302.08499999999998</v>
      </c>
    </row>
    <row r="20" spans="1:18" s="10" customFormat="1" x14ac:dyDescent="0.25">
      <c r="A20" s="11" t="s">
        <v>62</v>
      </c>
      <c r="B20" s="14">
        <v>1045</v>
      </c>
      <c r="C20" s="16" t="s">
        <v>25</v>
      </c>
      <c r="D20" s="11" t="s">
        <v>13</v>
      </c>
      <c r="E20" s="7">
        <v>6340</v>
      </c>
      <c r="F20" s="7">
        <f t="shared" ref="F20" si="89">E20*0.025</f>
        <v>158.5</v>
      </c>
      <c r="G20" s="7">
        <v>92096</v>
      </c>
      <c r="H20" s="8">
        <f t="shared" ref="H20" si="90">F20+(F20*0.1)</f>
        <v>174.35</v>
      </c>
      <c r="I20" s="7">
        <f t="shared" ref="I20" si="91">G20*0.001</f>
        <v>92.096000000000004</v>
      </c>
      <c r="J20" s="7">
        <f t="shared" si="6"/>
        <v>128.93440000000001</v>
      </c>
      <c r="K20" s="7">
        <f t="shared" si="7"/>
        <v>147.3536</v>
      </c>
      <c r="L20" s="7">
        <f t="shared" si="8"/>
        <v>156.56319999999999</v>
      </c>
      <c r="M20" s="7">
        <f t="shared" si="9"/>
        <v>165.77279999999999</v>
      </c>
      <c r="N20" s="9">
        <f t="shared" si="10"/>
        <v>174.98240000000001</v>
      </c>
      <c r="O20" s="7">
        <f t="shared" ref="O20" si="92">G20*0.002</f>
        <v>184.19200000000001</v>
      </c>
      <c r="P20" s="7">
        <f t="shared" ref="P20" si="93">G20*0.003</f>
        <v>276.28800000000001</v>
      </c>
      <c r="Q20" s="7">
        <f t="shared" ref="Q20" si="94">G20*0.004</f>
        <v>368.38400000000001</v>
      </c>
      <c r="R20" s="7">
        <f t="shared" ref="R20" si="95">G20*0.005</f>
        <v>460.48</v>
      </c>
    </row>
    <row r="21" spans="1:18" x14ac:dyDescent="0.25">
      <c r="A21" s="11" t="s">
        <v>63</v>
      </c>
      <c r="B21" s="14">
        <v>1181</v>
      </c>
      <c r="C21" s="16" t="s">
        <v>26</v>
      </c>
      <c r="D21" s="11" t="s">
        <v>13</v>
      </c>
      <c r="E21" s="7">
        <v>9810</v>
      </c>
      <c r="F21" s="7">
        <f t="shared" ref="F21" si="96">E21*0.025</f>
        <v>245.25</v>
      </c>
      <c r="G21" s="7">
        <v>161821</v>
      </c>
      <c r="H21" s="8">
        <f t="shared" ref="H21" si="97">F21+(F21*0.1)</f>
        <v>269.77499999999998</v>
      </c>
      <c r="I21" s="7">
        <f t="shared" ref="I21" si="98">G21*0.001</f>
        <v>161.821</v>
      </c>
      <c r="J21" s="7">
        <f t="shared" si="6"/>
        <v>226.54939999999999</v>
      </c>
      <c r="K21" s="7">
        <f t="shared" si="7"/>
        <v>258.91360000000003</v>
      </c>
      <c r="L21" s="9">
        <f t="shared" si="8"/>
        <v>275.09569999999997</v>
      </c>
      <c r="M21" s="7">
        <f t="shared" si="9"/>
        <v>291.27780000000001</v>
      </c>
      <c r="N21" s="7">
        <f t="shared" si="10"/>
        <v>307.4599</v>
      </c>
      <c r="O21" s="7">
        <f t="shared" ref="O21" si="99">G21*0.002</f>
        <v>323.642</v>
      </c>
      <c r="P21" s="7">
        <f t="shared" ref="P21" si="100">G21*0.003</f>
        <v>485.46300000000002</v>
      </c>
      <c r="Q21" s="7">
        <f t="shared" ref="Q21" si="101">G21*0.004</f>
        <v>647.28399999999999</v>
      </c>
      <c r="R21" s="7">
        <f t="shared" ref="R21" si="102">G21*0.005</f>
        <v>809.10500000000002</v>
      </c>
    </row>
    <row r="22" spans="1:18" x14ac:dyDescent="0.25">
      <c r="A22" s="11" t="s">
        <v>64</v>
      </c>
      <c r="B22" s="14">
        <v>965</v>
      </c>
      <c r="C22" s="16" t="s">
        <v>26</v>
      </c>
      <c r="D22" s="11" t="s">
        <v>13</v>
      </c>
      <c r="E22" s="7">
        <v>8020</v>
      </c>
      <c r="F22" s="7">
        <f t="shared" ref="F22" si="103">E22*0.025</f>
        <v>200.5</v>
      </c>
      <c r="G22" s="7">
        <v>151659</v>
      </c>
      <c r="H22" s="8">
        <f t="shared" ref="H22" si="104">F22+(F22*0.1)</f>
        <v>220.55</v>
      </c>
      <c r="I22" s="7">
        <f t="shared" ref="I22" si="105">G22*0.001</f>
        <v>151.65899999999999</v>
      </c>
      <c r="J22" s="7">
        <f t="shared" si="6"/>
        <v>212.32259999999999</v>
      </c>
      <c r="K22" s="9">
        <f t="shared" si="7"/>
        <v>242.65440000000001</v>
      </c>
      <c r="L22" s="7">
        <f t="shared" si="8"/>
        <v>257.82029999999997</v>
      </c>
      <c r="M22" s="7">
        <f t="shared" si="9"/>
        <v>272.9862</v>
      </c>
      <c r="N22" s="7">
        <f t="shared" si="10"/>
        <v>288.15210000000002</v>
      </c>
      <c r="O22" s="7">
        <f t="shared" ref="O22" si="106">G22*0.002</f>
        <v>303.31799999999998</v>
      </c>
      <c r="P22" s="7">
        <f t="shared" ref="P22" si="107">G22*0.003</f>
        <v>454.97700000000003</v>
      </c>
      <c r="Q22" s="7">
        <f t="shared" ref="Q22" si="108">G22*0.004</f>
        <v>606.63599999999997</v>
      </c>
      <c r="R22" s="7">
        <f t="shared" ref="R22" si="109">G22*0.005</f>
        <v>758.29499999999996</v>
      </c>
    </row>
    <row r="23" spans="1:18" x14ac:dyDescent="0.25">
      <c r="A23" s="11" t="s">
        <v>65</v>
      </c>
      <c r="B23" s="14">
        <v>705</v>
      </c>
      <c r="C23" s="16" t="s">
        <v>28</v>
      </c>
      <c r="D23" s="11" t="s">
        <v>13</v>
      </c>
      <c r="E23" s="7">
        <v>2030</v>
      </c>
      <c r="F23" s="7">
        <f t="shared" ref="F23" si="110">E23*0.025</f>
        <v>50.75</v>
      </c>
      <c r="G23" s="7">
        <v>74074</v>
      </c>
      <c r="H23" s="8">
        <f t="shared" ref="H23" si="111">F23+(F23*0.1)</f>
        <v>55.825000000000003</v>
      </c>
      <c r="I23" s="9">
        <f t="shared" ref="I23" si="112">G23*0.001</f>
        <v>74.073999999999998</v>
      </c>
      <c r="J23" s="7">
        <f t="shared" si="6"/>
        <v>103.70359999999999</v>
      </c>
      <c r="K23" s="7">
        <f t="shared" si="7"/>
        <v>118.5184</v>
      </c>
      <c r="L23" s="7">
        <f t="shared" si="8"/>
        <v>125.9258</v>
      </c>
      <c r="M23" s="7">
        <f t="shared" si="9"/>
        <v>133.33320000000001</v>
      </c>
      <c r="N23" s="7">
        <f t="shared" si="10"/>
        <v>140.7406</v>
      </c>
      <c r="O23" s="7">
        <f t="shared" ref="O23" si="113">G23*0.002</f>
        <v>148.148</v>
      </c>
      <c r="P23" s="7">
        <f t="shared" ref="P23" si="114">G23*0.003</f>
        <v>222.22200000000001</v>
      </c>
      <c r="Q23" s="7">
        <f t="shared" ref="Q23" si="115">G23*0.004</f>
        <v>296.29599999999999</v>
      </c>
      <c r="R23" s="7">
        <f t="shared" ref="R23" si="116">G23*0.005</f>
        <v>370.37</v>
      </c>
    </row>
    <row r="24" spans="1:18" x14ac:dyDescent="0.25">
      <c r="A24" s="11" t="s">
        <v>66</v>
      </c>
      <c r="B24" s="14">
        <v>950</v>
      </c>
      <c r="C24" s="16" t="s">
        <v>28</v>
      </c>
      <c r="D24" s="11" t="s">
        <v>13</v>
      </c>
      <c r="E24" s="7">
        <v>2740</v>
      </c>
      <c r="F24" s="7">
        <f t="shared" ref="F24" si="117">E24*0.025</f>
        <v>68.5</v>
      </c>
      <c r="G24" s="7">
        <v>99522</v>
      </c>
      <c r="H24" s="8">
        <f t="shared" ref="H24" si="118">F24+(F24*0.1)</f>
        <v>75.349999999999994</v>
      </c>
      <c r="I24" s="9">
        <f t="shared" ref="I24" si="119">G24*0.001</f>
        <v>99.522000000000006</v>
      </c>
      <c r="J24" s="7">
        <f t="shared" si="6"/>
        <v>139.33080000000001</v>
      </c>
      <c r="K24" s="7">
        <f t="shared" si="7"/>
        <v>159.23520000000002</v>
      </c>
      <c r="L24" s="7">
        <f t="shared" si="8"/>
        <v>169.1874</v>
      </c>
      <c r="M24" s="7">
        <f t="shared" si="9"/>
        <v>179.1396</v>
      </c>
      <c r="N24" s="7">
        <f t="shared" si="10"/>
        <v>189.09180000000001</v>
      </c>
      <c r="O24" s="7">
        <f t="shared" ref="O24" si="120">G24*0.002</f>
        <v>199.04400000000001</v>
      </c>
      <c r="P24" s="7">
        <f t="shared" ref="P24" si="121">G24*0.003</f>
        <v>298.56600000000003</v>
      </c>
      <c r="Q24" s="7">
        <f t="shared" ref="Q24" si="122">G24*0.004</f>
        <v>398.08800000000002</v>
      </c>
      <c r="R24" s="7">
        <f t="shared" ref="R24" si="123">G24*0.005</f>
        <v>497.61</v>
      </c>
    </row>
    <row r="25" spans="1:18" x14ac:dyDescent="0.25">
      <c r="A25" s="11" t="s">
        <v>67</v>
      </c>
      <c r="B25" s="14">
        <v>894</v>
      </c>
      <c r="C25" s="16" t="s">
        <v>37</v>
      </c>
      <c r="D25" s="11" t="s">
        <v>13</v>
      </c>
      <c r="E25" s="7">
        <v>3420</v>
      </c>
      <c r="F25" s="7">
        <f t="shared" ref="F25" si="124">E25*0.025</f>
        <v>85.5</v>
      </c>
      <c r="G25" s="7">
        <v>84125</v>
      </c>
      <c r="H25" s="8">
        <f t="shared" ref="H25" si="125">F25+(F25*0.1)</f>
        <v>94.05</v>
      </c>
      <c r="I25" s="7">
        <f t="shared" ref="I25" si="126">G25*0.001</f>
        <v>84.125</v>
      </c>
      <c r="J25" s="9">
        <f t="shared" si="6"/>
        <v>117.77500000000001</v>
      </c>
      <c r="K25" s="7">
        <f t="shared" si="7"/>
        <v>134.6</v>
      </c>
      <c r="L25" s="7">
        <f t="shared" si="8"/>
        <v>143.01249999999999</v>
      </c>
      <c r="M25" s="7">
        <f t="shared" si="9"/>
        <v>151.42499999999998</v>
      </c>
      <c r="N25" s="7">
        <f t="shared" si="10"/>
        <v>159.83750000000001</v>
      </c>
      <c r="O25" s="7">
        <f t="shared" ref="O25" si="127">G25*0.002</f>
        <v>168.25</v>
      </c>
      <c r="P25" s="7">
        <f t="shared" ref="P25" si="128">G25*0.003</f>
        <v>252.375</v>
      </c>
      <c r="Q25" s="7">
        <f t="shared" ref="Q25" si="129">G25*0.004</f>
        <v>336.5</v>
      </c>
      <c r="R25" s="7">
        <f t="shared" ref="R25" si="130">G25*0.005</f>
        <v>420.625</v>
      </c>
    </row>
    <row r="26" spans="1:18" x14ac:dyDescent="0.25">
      <c r="A26" s="11" t="s">
        <v>68</v>
      </c>
      <c r="B26" s="14">
        <v>961</v>
      </c>
      <c r="C26" s="16" t="s">
        <v>37</v>
      </c>
      <c r="D26" s="11" t="s">
        <v>13</v>
      </c>
      <c r="E26" s="7">
        <v>3680</v>
      </c>
      <c r="F26" s="7">
        <f t="shared" ref="F26" si="131">E26*0.025</f>
        <v>92</v>
      </c>
      <c r="G26" s="7">
        <v>95687</v>
      </c>
      <c r="H26" s="8">
        <f t="shared" ref="H26" si="132">F26+(F26*0.1)</f>
        <v>101.2</v>
      </c>
      <c r="I26" s="7">
        <f t="shared" ref="I26" si="133">G26*0.001</f>
        <v>95.686999999999998</v>
      </c>
      <c r="J26" s="9">
        <f t="shared" si="6"/>
        <v>133.96180000000001</v>
      </c>
      <c r="K26" s="7">
        <f t="shared" si="7"/>
        <v>153.0992</v>
      </c>
      <c r="L26" s="7">
        <f t="shared" si="8"/>
        <v>162.6679</v>
      </c>
      <c r="M26" s="7">
        <f t="shared" si="9"/>
        <v>172.23659999999998</v>
      </c>
      <c r="N26" s="7">
        <f t="shared" si="10"/>
        <v>181.80529999999999</v>
      </c>
      <c r="O26" s="7">
        <f t="shared" ref="O26" si="134">G26*0.002</f>
        <v>191.374</v>
      </c>
      <c r="P26" s="7">
        <f t="shared" ref="P26" si="135">G26*0.003</f>
        <v>287.06099999999998</v>
      </c>
      <c r="Q26" s="7">
        <f t="shared" ref="Q26" si="136">G26*0.004</f>
        <v>382.74799999999999</v>
      </c>
      <c r="R26" s="7">
        <f t="shared" ref="R26" si="137">G26*0.005</f>
        <v>478.435</v>
      </c>
    </row>
    <row r="27" spans="1:18" x14ac:dyDescent="0.25">
      <c r="A27" s="11" t="s">
        <v>69</v>
      </c>
      <c r="B27" s="14">
        <v>2073</v>
      </c>
      <c r="C27" s="16" t="s">
        <v>29</v>
      </c>
      <c r="D27" s="11" t="s">
        <v>13</v>
      </c>
      <c r="E27" s="7">
        <v>11920</v>
      </c>
      <c r="F27" s="7">
        <f t="shared" ref="F27" si="138">E27*0.025</f>
        <v>298</v>
      </c>
      <c r="G27" s="7">
        <v>132941</v>
      </c>
      <c r="H27" s="8">
        <f t="shared" ref="H27" si="139">F27+(F27*0.1)</f>
        <v>327.8</v>
      </c>
      <c r="I27" s="7">
        <f t="shared" ref="I27" si="140">G27*0.001</f>
        <v>132.941</v>
      </c>
      <c r="J27" s="7">
        <f t="shared" si="6"/>
        <v>186.1174</v>
      </c>
      <c r="K27" s="7">
        <f t="shared" si="7"/>
        <v>212.7056</v>
      </c>
      <c r="L27" s="7">
        <f t="shared" si="8"/>
        <v>225.99969999999999</v>
      </c>
      <c r="M27" s="7">
        <f t="shared" si="9"/>
        <v>239.2938</v>
      </c>
      <c r="N27" s="7">
        <f t="shared" si="10"/>
        <v>252.58789999999999</v>
      </c>
      <c r="O27" s="7">
        <f t="shared" ref="O27" si="141">G27*0.002</f>
        <v>265.88200000000001</v>
      </c>
      <c r="P27" s="9">
        <f t="shared" ref="P27" si="142">G27*0.003</f>
        <v>398.82300000000004</v>
      </c>
      <c r="Q27" s="7">
        <f t="shared" ref="Q27" si="143">G27*0.004</f>
        <v>531.76400000000001</v>
      </c>
      <c r="R27" s="7">
        <f t="shared" ref="R27" si="144">G27*0.005</f>
        <v>664.70500000000004</v>
      </c>
    </row>
    <row r="28" spans="1:18" x14ac:dyDescent="0.25">
      <c r="A28" s="11" t="s">
        <v>70</v>
      </c>
      <c r="B28" s="14">
        <v>982</v>
      </c>
      <c r="C28" s="16" t="s">
        <v>29</v>
      </c>
      <c r="D28" s="11" t="s">
        <v>13</v>
      </c>
      <c r="E28" s="7">
        <v>5650</v>
      </c>
      <c r="F28" s="7">
        <f t="shared" ref="F28" si="145">E28*0.025</f>
        <v>141.25</v>
      </c>
      <c r="G28" s="7">
        <v>82567</v>
      </c>
      <c r="H28" s="8">
        <f t="shared" ref="H28" si="146">F28+(F28*0.1)</f>
        <v>155.375</v>
      </c>
      <c r="I28" s="7">
        <f t="shared" ref="I28" si="147">G28*0.001</f>
        <v>82.567000000000007</v>
      </c>
      <c r="J28" s="7">
        <f t="shared" si="6"/>
        <v>115.5938</v>
      </c>
      <c r="K28" s="7">
        <f t="shared" si="7"/>
        <v>132.10720000000001</v>
      </c>
      <c r="L28" s="7">
        <f t="shared" si="8"/>
        <v>140.3639</v>
      </c>
      <c r="M28" s="7">
        <f t="shared" si="9"/>
        <v>148.6206</v>
      </c>
      <c r="N28" s="9">
        <f t="shared" si="10"/>
        <v>156.87729999999999</v>
      </c>
      <c r="O28" s="7">
        <f t="shared" ref="O28" si="148">G28*0.002</f>
        <v>165.13400000000001</v>
      </c>
      <c r="P28" s="7">
        <f t="shared" ref="P28" si="149">G28*0.003</f>
        <v>247.70099999999999</v>
      </c>
      <c r="Q28" s="7">
        <f t="shared" ref="Q28" si="150">G28*0.004</f>
        <v>330.26800000000003</v>
      </c>
      <c r="R28" s="7">
        <f t="shared" ref="R28" si="151">G28*0.005</f>
        <v>412.83500000000004</v>
      </c>
    </row>
    <row r="29" spans="1:18" x14ac:dyDescent="0.25">
      <c r="A29" s="11"/>
      <c r="B29" s="14"/>
      <c r="C29" s="16"/>
      <c r="D29" s="11"/>
      <c r="E29" s="7"/>
      <c r="F29" s="7"/>
      <c r="G29" s="7"/>
      <c r="H29" s="8"/>
      <c r="I29" s="7"/>
      <c r="J29" s="7"/>
      <c r="K29" s="7"/>
      <c r="L29" s="7"/>
      <c r="M29" s="7"/>
      <c r="N29" s="7"/>
      <c r="O29" s="7"/>
      <c r="P29" s="9"/>
      <c r="Q29" s="7"/>
      <c r="R29" s="7"/>
    </row>
    <row r="30" spans="1:18" x14ac:dyDescent="0.25">
      <c r="A30" s="11"/>
      <c r="B30" s="14"/>
      <c r="C30" s="16"/>
      <c r="D30" s="11"/>
      <c r="E30" s="7"/>
      <c r="F30" s="7"/>
      <c r="G30" s="7"/>
      <c r="H30" s="8"/>
      <c r="I30" s="7"/>
      <c r="J30" s="7"/>
      <c r="K30" s="7"/>
      <c r="L30" s="7"/>
      <c r="M30" s="7"/>
      <c r="N30" s="7"/>
      <c r="O30" s="7"/>
      <c r="P30" s="9"/>
      <c r="Q30" s="7"/>
      <c r="R30" s="7"/>
    </row>
    <row r="31" spans="1:18" x14ac:dyDescent="0.25">
      <c r="A31" s="11"/>
      <c r="B31" s="14"/>
      <c r="C31" s="16"/>
      <c r="D31" s="11"/>
      <c r="E31" s="7"/>
      <c r="F31" s="7"/>
      <c r="G31" s="7"/>
      <c r="H31" s="8"/>
      <c r="I31" s="7"/>
      <c r="J31" s="7"/>
      <c r="K31" s="7"/>
      <c r="L31" s="7"/>
      <c r="M31" s="7"/>
      <c r="N31" s="7"/>
      <c r="O31" s="7"/>
      <c r="P31" s="7"/>
      <c r="Q31" s="9"/>
      <c r="R31" s="7"/>
    </row>
    <row r="32" spans="1:18" x14ac:dyDescent="0.25">
      <c r="A32" s="11"/>
      <c r="B32" s="14"/>
      <c r="C32" s="16"/>
      <c r="D32" s="11"/>
      <c r="E32" s="7"/>
      <c r="F32" s="7"/>
      <c r="G32" s="7"/>
      <c r="H32" s="8"/>
      <c r="I32" s="7"/>
      <c r="J32" s="7"/>
      <c r="K32" s="7"/>
      <c r="L32" s="7"/>
      <c r="M32" s="7"/>
      <c r="N32" s="7"/>
      <c r="O32" s="7"/>
      <c r="P32" s="7"/>
      <c r="Q32" s="9"/>
      <c r="R32" s="7"/>
    </row>
    <row r="33" spans="1:18" x14ac:dyDescent="0.25">
      <c r="A33" s="11"/>
      <c r="B33" s="14"/>
      <c r="C33" s="16"/>
      <c r="D33" s="11"/>
      <c r="E33" s="7"/>
      <c r="F33" s="7"/>
      <c r="G33" s="7"/>
      <c r="H33" s="8"/>
      <c r="I33" s="7"/>
      <c r="J33" s="7"/>
      <c r="K33" s="7"/>
      <c r="L33" s="7"/>
      <c r="M33" s="7"/>
      <c r="N33" s="7"/>
      <c r="O33" s="7"/>
      <c r="P33" s="9"/>
      <c r="Q33" s="7"/>
      <c r="R33" s="7"/>
    </row>
    <row r="34" spans="1:18" x14ac:dyDescent="0.25">
      <c r="A34" s="11"/>
      <c r="B34" s="14"/>
      <c r="C34" s="16"/>
      <c r="D34" s="11"/>
      <c r="E34" s="7"/>
      <c r="F34" s="7"/>
      <c r="G34" s="7"/>
      <c r="H34" s="8"/>
      <c r="I34" s="7"/>
      <c r="J34" s="7"/>
      <c r="K34" s="7"/>
      <c r="L34" s="7"/>
      <c r="M34" s="7"/>
      <c r="N34" s="7"/>
      <c r="O34" s="7"/>
      <c r="P34" s="9"/>
      <c r="Q34" s="7"/>
      <c r="R34" s="7"/>
    </row>
    <row r="35" spans="1:18" x14ac:dyDescent="0.25">
      <c r="A35" s="11"/>
      <c r="B35" s="14"/>
      <c r="C35" s="16"/>
      <c r="D35" s="11"/>
      <c r="E35" s="7"/>
      <c r="F35" s="7"/>
      <c r="G35" s="7"/>
      <c r="H35" s="8"/>
      <c r="I35" s="7"/>
      <c r="J35" s="7"/>
      <c r="K35" s="7"/>
      <c r="L35" s="7"/>
      <c r="M35" s="7"/>
      <c r="N35" s="7"/>
      <c r="O35" s="9"/>
      <c r="P35" s="7"/>
      <c r="Q35" s="7"/>
      <c r="R35" s="7"/>
    </row>
    <row r="36" spans="1:18" x14ac:dyDescent="0.25">
      <c r="A36" s="11"/>
      <c r="B36" s="14"/>
      <c r="C36" s="16"/>
      <c r="D36" s="11"/>
      <c r="E36" s="7"/>
      <c r="F36" s="7"/>
      <c r="G36" s="7"/>
      <c r="H36" s="8"/>
      <c r="I36" s="7"/>
      <c r="J36" s="7"/>
      <c r="K36" s="7"/>
      <c r="L36" s="7"/>
      <c r="M36" s="7"/>
      <c r="N36" s="7"/>
      <c r="O36" s="7"/>
      <c r="P36" s="9"/>
      <c r="Q36" s="7"/>
      <c r="R36" s="7"/>
    </row>
    <row r="37" spans="1:18" x14ac:dyDescent="0.25">
      <c r="A37" s="11"/>
      <c r="B37" s="14"/>
      <c r="C37" s="16"/>
      <c r="D37" s="11"/>
      <c r="E37" s="7"/>
      <c r="F37" s="7"/>
      <c r="G37" s="7"/>
      <c r="H37" s="8"/>
      <c r="I37" s="7"/>
      <c r="J37" s="7"/>
      <c r="K37" s="7"/>
      <c r="L37" s="7"/>
      <c r="M37" s="7"/>
      <c r="N37" s="7"/>
      <c r="O37" s="9"/>
      <c r="P37" s="7"/>
      <c r="Q37" s="7"/>
      <c r="R37" s="7"/>
    </row>
    <row r="38" spans="1:18" x14ac:dyDescent="0.25">
      <c r="A38" s="11"/>
      <c r="B38" s="14"/>
      <c r="C38" s="16"/>
      <c r="D38" s="11"/>
      <c r="E38" s="7"/>
      <c r="F38" s="7"/>
      <c r="G38" s="7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x14ac:dyDescent="0.25">
      <c r="A39" s="11"/>
      <c r="B39" s="14"/>
      <c r="C39" s="16"/>
      <c r="D39" s="11"/>
      <c r="E39" s="7"/>
      <c r="F39" s="7"/>
      <c r="G39" s="7"/>
      <c r="H39" s="8"/>
      <c r="I39" s="7"/>
      <c r="J39" s="7"/>
      <c r="K39" s="7"/>
      <c r="L39" s="7"/>
      <c r="M39" s="7"/>
      <c r="N39" s="7"/>
      <c r="O39" s="7"/>
      <c r="P39" s="9"/>
      <c r="Q39" s="7"/>
      <c r="R39" s="7"/>
    </row>
    <row r="40" spans="1:18" x14ac:dyDescent="0.25">
      <c r="A40" s="11"/>
      <c r="B40" s="14"/>
      <c r="C40" s="16"/>
      <c r="D40" s="11"/>
      <c r="E40" s="7"/>
      <c r="F40" s="7"/>
      <c r="G40" s="7"/>
      <c r="H40" s="8"/>
      <c r="I40" s="7"/>
      <c r="J40" s="7"/>
      <c r="K40" s="7"/>
      <c r="L40" s="7"/>
      <c r="M40" s="7"/>
      <c r="N40" s="7"/>
      <c r="O40" s="7"/>
      <c r="P40" s="9"/>
      <c r="Q40" s="7"/>
      <c r="R40" s="7"/>
    </row>
    <row r="41" spans="1:18" x14ac:dyDescent="0.25">
      <c r="A41" s="11"/>
      <c r="B41" s="14"/>
      <c r="C41" s="16"/>
      <c r="D41" s="11"/>
      <c r="E41" s="7"/>
      <c r="F41" s="7"/>
      <c r="G41" s="7"/>
      <c r="H41" s="8"/>
      <c r="I41" s="7"/>
      <c r="J41" s="7"/>
      <c r="K41" s="7"/>
      <c r="L41" s="7"/>
      <c r="M41" s="7"/>
      <c r="N41" s="7"/>
      <c r="O41" s="9"/>
      <c r="P41" s="7"/>
      <c r="Q41" s="7"/>
      <c r="R41" s="7"/>
    </row>
    <row r="42" spans="1:18" x14ac:dyDescent="0.25">
      <c r="A42" s="11"/>
      <c r="B42" s="14"/>
      <c r="C42" s="16"/>
      <c r="D42" s="11"/>
      <c r="E42" s="7"/>
      <c r="F42" s="7"/>
      <c r="G42" s="7"/>
      <c r="H42" s="8"/>
      <c r="I42" s="7"/>
      <c r="J42" s="7"/>
      <c r="K42" s="7"/>
      <c r="L42" s="7"/>
      <c r="M42" s="7"/>
      <c r="N42" s="7"/>
      <c r="O42" s="7"/>
      <c r="P42" s="9"/>
      <c r="Q42" s="7"/>
      <c r="R42" s="7"/>
    </row>
    <row r="43" spans="1:18" x14ac:dyDescent="0.25">
      <c r="A43" s="11"/>
      <c r="B43" s="14"/>
      <c r="C43" s="16"/>
      <c r="D43" s="11"/>
      <c r="E43" s="7"/>
      <c r="F43" s="7"/>
      <c r="G43" s="7"/>
      <c r="H43" s="8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x14ac:dyDescent="0.25">
      <c r="A44" s="11"/>
      <c r="B44" s="14"/>
      <c r="C44" s="16"/>
      <c r="D44" s="11"/>
      <c r="E44" s="7"/>
      <c r="F44" s="7"/>
      <c r="G44" s="7"/>
      <c r="H44" s="8"/>
      <c r="I44" s="7"/>
      <c r="J44" s="7"/>
      <c r="K44" s="7"/>
      <c r="L44" s="7"/>
      <c r="M44" s="7"/>
      <c r="N44" s="7"/>
      <c r="O44" s="9"/>
      <c r="P44" s="7"/>
      <c r="Q44" s="7"/>
      <c r="R44" s="7"/>
    </row>
    <row r="45" spans="1:18" x14ac:dyDescent="0.25">
      <c r="A45" s="11"/>
      <c r="B45" s="14"/>
      <c r="C45" s="16"/>
      <c r="D45" s="11"/>
      <c r="E45" s="7"/>
      <c r="F45" s="7"/>
      <c r="G45" s="7"/>
      <c r="H45" s="8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x14ac:dyDescent="0.25">
      <c r="A46" s="11"/>
      <c r="B46" s="14"/>
      <c r="C46" s="16"/>
      <c r="D46" s="11"/>
      <c r="E46" s="7"/>
      <c r="F46" s="7"/>
      <c r="G46" s="7"/>
      <c r="H46" s="8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x14ac:dyDescent="0.25">
      <c r="A47" s="11"/>
      <c r="B47" s="14"/>
      <c r="C47" s="16"/>
      <c r="D47" s="11"/>
      <c r="E47" s="7"/>
      <c r="F47" s="7"/>
      <c r="G47" s="7"/>
      <c r="H47" s="8"/>
      <c r="I47" s="7"/>
      <c r="J47" s="7"/>
      <c r="K47" s="7"/>
      <c r="L47" s="7"/>
      <c r="M47" s="7"/>
      <c r="N47" s="7"/>
      <c r="O47" s="9"/>
      <c r="P47" s="7"/>
      <c r="Q47" s="7"/>
      <c r="R47" s="7"/>
    </row>
    <row r="48" spans="1:18" x14ac:dyDescent="0.25">
      <c r="A48" s="11"/>
      <c r="B48" s="14"/>
      <c r="C48" s="16"/>
      <c r="D48" s="11"/>
      <c r="E48" s="7"/>
      <c r="F48" s="7"/>
      <c r="G48" s="7"/>
      <c r="H48" s="8"/>
      <c r="I48" s="7"/>
      <c r="J48" s="7"/>
      <c r="K48" s="7"/>
      <c r="L48" s="7"/>
      <c r="M48" s="7"/>
      <c r="N48" s="7"/>
      <c r="O48" s="9"/>
      <c r="P48" s="7"/>
      <c r="Q48" s="7"/>
      <c r="R48" s="7"/>
    </row>
    <row r="49" spans="1:18" x14ac:dyDescent="0.25">
      <c r="A49" s="11"/>
      <c r="B49" s="14"/>
      <c r="C49" s="16"/>
      <c r="D49" s="11"/>
      <c r="E49" s="7"/>
      <c r="F49" s="7"/>
      <c r="G49" s="7"/>
      <c r="H49" s="8"/>
      <c r="I49" s="7"/>
      <c r="J49" s="7"/>
      <c r="K49" s="7"/>
      <c r="L49" s="7"/>
      <c r="M49" s="7"/>
      <c r="N49" s="7"/>
      <c r="O49" s="9"/>
      <c r="P49" s="7"/>
      <c r="Q49" s="7"/>
      <c r="R49" s="7"/>
    </row>
    <row r="50" spans="1:18" x14ac:dyDescent="0.25">
      <c r="A50" s="11"/>
      <c r="B50" s="14"/>
      <c r="C50" s="16"/>
      <c r="D50" s="11"/>
      <c r="E50" s="7"/>
      <c r="F50" s="7"/>
      <c r="G50" s="7"/>
      <c r="H50" s="8"/>
      <c r="I50" s="7"/>
      <c r="J50" s="7"/>
      <c r="K50" s="7"/>
      <c r="L50" s="7"/>
      <c r="M50" s="7"/>
      <c r="N50" s="7"/>
      <c r="O50" s="7"/>
      <c r="P50" s="7"/>
      <c r="Q50" s="7"/>
      <c r="R50" s="9"/>
    </row>
    <row r="51" spans="1:18" x14ac:dyDescent="0.25">
      <c r="A51" s="11"/>
      <c r="B51" s="14"/>
      <c r="C51" s="16"/>
      <c r="D51" s="11"/>
      <c r="E51" s="7"/>
      <c r="F51" s="7"/>
      <c r="G51" s="7"/>
      <c r="H51" s="8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x14ac:dyDescent="0.25">
      <c r="A52" s="11"/>
      <c r="B52" s="14"/>
      <c r="C52" s="16"/>
      <c r="D52" s="11"/>
      <c r="E52" s="7"/>
      <c r="F52" s="7"/>
      <c r="G52" s="7"/>
      <c r="H52" s="8"/>
      <c r="I52" s="7"/>
      <c r="J52" s="7"/>
      <c r="K52" s="7"/>
      <c r="L52" s="7"/>
      <c r="M52" s="7"/>
      <c r="N52" s="7"/>
      <c r="O52" s="7"/>
      <c r="P52" s="9"/>
      <c r="Q52" s="7"/>
      <c r="R52" s="7"/>
    </row>
    <row r="53" spans="1:18" x14ac:dyDescent="0.25">
      <c r="A53" s="11"/>
      <c r="B53" s="14"/>
      <c r="C53" s="16"/>
      <c r="D53" s="11"/>
      <c r="E53" s="7"/>
      <c r="F53" s="7"/>
      <c r="G53" s="7"/>
      <c r="H53" s="8"/>
      <c r="I53" s="7"/>
      <c r="J53" s="7"/>
      <c r="K53" s="7"/>
      <c r="L53" s="7"/>
      <c r="M53" s="7"/>
      <c r="N53" s="7"/>
      <c r="O53" s="7"/>
      <c r="P53" s="7"/>
      <c r="Q53" s="9"/>
      <c r="R53" s="7"/>
    </row>
    <row r="54" spans="1:18" x14ac:dyDescent="0.25">
      <c r="A54" s="11"/>
      <c r="B54" s="14"/>
      <c r="C54" s="16"/>
      <c r="D54" s="11"/>
      <c r="E54" s="7"/>
      <c r="F54" s="7"/>
      <c r="G54" s="7"/>
      <c r="H54" s="8"/>
      <c r="I54" s="7"/>
      <c r="J54" s="7"/>
      <c r="K54" s="7"/>
      <c r="L54" s="7"/>
      <c r="M54" s="7"/>
      <c r="N54" s="7"/>
      <c r="O54" s="7"/>
      <c r="P54" s="7"/>
      <c r="Q54" s="9"/>
      <c r="R54" s="7"/>
    </row>
    <row r="55" spans="1:18" x14ac:dyDescent="0.25">
      <c r="A55" s="11"/>
      <c r="B55" s="14"/>
      <c r="C55" s="16"/>
      <c r="D55" s="11"/>
      <c r="E55" s="7"/>
      <c r="F55" s="7"/>
      <c r="G55" s="7"/>
      <c r="H55" s="8"/>
      <c r="I55" s="7"/>
      <c r="J55" s="7"/>
      <c r="K55" s="7"/>
      <c r="L55" s="7"/>
      <c r="M55" s="7"/>
      <c r="N55" s="7"/>
      <c r="O55" s="7"/>
      <c r="P55" s="7"/>
      <c r="Q55" s="9"/>
      <c r="R55" s="7"/>
    </row>
    <row r="56" spans="1:18" x14ac:dyDescent="0.25">
      <c r="A56" s="11"/>
      <c r="B56" s="14"/>
      <c r="C56" s="16"/>
      <c r="D56" s="11"/>
      <c r="E56" s="7"/>
      <c r="F56" s="7"/>
      <c r="G56" s="7"/>
      <c r="H56" s="8"/>
      <c r="I56" s="7"/>
      <c r="J56" s="7"/>
      <c r="K56" s="7"/>
      <c r="L56" s="7"/>
      <c r="M56" s="7"/>
      <c r="N56" s="7"/>
      <c r="O56" s="9"/>
      <c r="P56" s="7"/>
      <c r="Q56" s="7"/>
      <c r="R56" s="7"/>
    </row>
    <row r="57" spans="1:18" x14ac:dyDescent="0.25">
      <c r="A57" s="11"/>
      <c r="B57" s="14"/>
      <c r="C57" s="16"/>
      <c r="D57" s="11"/>
      <c r="E57" s="7"/>
      <c r="F57" s="7"/>
      <c r="G57" s="7"/>
      <c r="H57" s="8"/>
      <c r="I57" s="9"/>
      <c r="J57" s="9"/>
      <c r="K57" s="9"/>
      <c r="L57" s="9"/>
      <c r="M57" s="9"/>
      <c r="N57" s="9"/>
      <c r="O57" s="7"/>
      <c r="P57" s="7"/>
      <c r="Q57" s="7"/>
      <c r="R57" s="7"/>
    </row>
    <row r="58" spans="1:18" x14ac:dyDescent="0.25">
      <c r="A58" s="11"/>
      <c r="B58" s="14"/>
      <c r="C58" s="16"/>
      <c r="D58" s="11"/>
      <c r="E58" s="7"/>
      <c r="F58" s="7"/>
      <c r="G58" s="7"/>
      <c r="H58" s="8"/>
      <c r="I58" s="9"/>
      <c r="J58" s="9"/>
      <c r="K58" s="9"/>
      <c r="L58" s="9"/>
      <c r="M58" s="9"/>
      <c r="N58" s="9"/>
      <c r="O58" s="7"/>
      <c r="P58" s="7"/>
      <c r="Q58" s="7"/>
      <c r="R58" s="7"/>
    </row>
    <row r="59" spans="1:18" x14ac:dyDescent="0.25">
      <c r="A59" s="11"/>
      <c r="B59" s="14"/>
      <c r="C59" s="16"/>
      <c r="D59" s="11"/>
      <c r="E59" s="7"/>
      <c r="F59" s="7"/>
      <c r="G59" s="7"/>
      <c r="H59" s="8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x14ac:dyDescent="0.25">
      <c r="A60" s="11"/>
      <c r="B60" s="14"/>
      <c r="C60" s="16"/>
      <c r="D60" s="11"/>
      <c r="E60" s="7"/>
      <c r="F60" s="7"/>
      <c r="G60" s="7"/>
      <c r="H60" s="8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x14ac:dyDescent="0.25">
      <c r="A61" s="11"/>
      <c r="B61" s="14"/>
      <c r="C61" s="16"/>
      <c r="D61" s="11"/>
      <c r="E61" s="7"/>
      <c r="F61" s="7"/>
      <c r="G61" s="7"/>
      <c r="H61" s="8"/>
      <c r="I61" s="7"/>
      <c r="J61" s="7"/>
      <c r="K61" s="7"/>
      <c r="L61" s="7"/>
      <c r="M61" s="7"/>
      <c r="N61" s="7"/>
      <c r="O61" s="7"/>
      <c r="P61" s="7"/>
      <c r="Q61" s="7"/>
      <c r="R61" s="9"/>
    </row>
    <row r="62" spans="1:18" x14ac:dyDescent="0.25">
      <c r="A62" s="11"/>
      <c r="B62" s="14"/>
      <c r="C62" s="16"/>
      <c r="D62" s="11"/>
      <c r="E62" s="7"/>
      <c r="F62" s="7"/>
      <c r="G62" s="7"/>
      <c r="H62" s="8"/>
      <c r="I62" s="7"/>
      <c r="J62" s="7"/>
      <c r="K62" s="7"/>
      <c r="L62" s="7"/>
      <c r="M62" s="7"/>
      <c r="N62" s="7"/>
      <c r="O62" s="9"/>
      <c r="P62" s="7"/>
      <c r="Q62" s="7"/>
      <c r="R62" s="7"/>
    </row>
    <row r="63" spans="1:18" x14ac:dyDescent="0.25">
      <c r="A63" s="11"/>
      <c r="B63" s="14"/>
      <c r="C63" s="16"/>
      <c r="D63" s="11"/>
      <c r="E63" s="7"/>
      <c r="F63" s="7"/>
      <c r="G63" s="7"/>
      <c r="H63" s="8"/>
      <c r="I63" s="7"/>
      <c r="J63" s="7"/>
      <c r="K63" s="7"/>
      <c r="L63" s="7"/>
      <c r="M63" s="7"/>
      <c r="N63" s="7"/>
      <c r="O63" s="9"/>
      <c r="P63" s="7"/>
      <c r="Q63" s="7"/>
      <c r="R63" s="7"/>
    </row>
    <row r="64" spans="1:18" x14ac:dyDescent="0.25">
      <c r="A64" s="11"/>
      <c r="B64" s="14"/>
      <c r="C64" s="16"/>
      <c r="D64" s="11"/>
      <c r="E64" s="7"/>
      <c r="F64" s="7"/>
      <c r="G64" s="7"/>
      <c r="H64" s="8"/>
      <c r="I64" s="9"/>
      <c r="J64" s="9"/>
      <c r="K64" s="9"/>
      <c r="L64" s="9"/>
      <c r="M64" s="9"/>
      <c r="N64" s="9"/>
      <c r="O64" s="7"/>
      <c r="P64" s="7"/>
      <c r="Q64" s="7"/>
      <c r="R64" s="7"/>
    </row>
    <row r="65" spans="1:18" x14ac:dyDescent="0.25">
      <c r="A65" s="11"/>
      <c r="B65" s="14"/>
      <c r="C65" s="16"/>
      <c r="D65" s="11"/>
      <c r="E65" s="7"/>
      <c r="F65" s="7"/>
      <c r="G65" s="7"/>
      <c r="H65" s="8"/>
      <c r="I65" s="9"/>
      <c r="J65" s="9"/>
      <c r="K65" s="9"/>
      <c r="L65" s="9"/>
      <c r="M65" s="9"/>
      <c r="N65" s="9"/>
      <c r="O65" s="7"/>
      <c r="P65" s="7"/>
      <c r="Q65" s="7"/>
      <c r="R65" s="7"/>
    </row>
    <row r="66" spans="1:18" x14ac:dyDescent="0.25">
      <c r="A66" s="11"/>
      <c r="B66" s="14"/>
      <c r="C66" s="16"/>
      <c r="D66" s="11"/>
      <c r="E66" s="7"/>
      <c r="F66" s="7"/>
      <c r="G66" s="7"/>
      <c r="H66" s="8"/>
      <c r="I66" s="9"/>
      <c r="J66" s="9"/>
      <c r="K66" s="9"/>
      <c r="L66" s="9"/>
      <c r="M66" s="9"/>
      <c r="N66" s="9"/>
      <c r="O66" s="7"/>
      <c r="P66" s="7"/>
      <c r="Q66" s="7"/>
      <c r="R66" s="7"/>
    </row>
    <row r="67" spans="1:18" x14ac:dyDescent="0.25">
      <c r="A67" s="11"/>
      <c r="B67" s="14"/>
      <c r="C67" s="16"/>
      <c r="D67" s="11"/>
      <c r="E67" s="7"/>
      <c r="F67" s="7"/>
      <c r="G67" s="7"/>
      <c r="H67" s="8"/>
      <c r="I67" s="9"/>
      <c r="J67" s="9"/>
      <c r="K67" s="9"/>
      <c r="L67" s="9"/>
      <c r="M67" s="9"/>
      <c r="N67" s="9"/>
      <c r="O67" s="7"/>
      <c r="P67" s="7"/>
      <c r="Q67" s="7"/>
      <c r="R67" s="7"/>
    </row>
    <row r="68" spans="1:18" x14ac:dyDescent="0.25">
      <c r="A68" s="11"/>
      <c r="B68" s="14"/>
      <c r="C68" s="16"/>
      <c r="D68" s="11"/>
      <c r="E68" s="7"/>
      <c r="F68" s="7"/>
      <c r="G68" s="7"/>
      <c r="H68" s="8"/>
      <c r="I68" s="7"/>
      <c r="J68" s="7"/>
      <c r="K68" s="7"/>
      <c r="L68" s="7"/>
      <c r="M68" s="7"/>
      <c r="N68" s="7"/>
      <c r="O68" s="9"/>
      <c r="P68" s="7"/>
      <c r="Q68" s="7"/>
      <c r="R68" s="7"/>
    </row>
    <row r="69" spans="1:18" x14ac:dyDescent="0.25">
      <c r="A69" s="11"/>
      <c r="B69" s="14"/>
      <c r="C69" s="16"/>
      <c r="D69" s="11"/>
      <c r="E69" s="7"/>
      <c r="F69" s="7"/>
      <c r="G69" s="7"/>
      <c r="H69" s="8"/>
      <c r="I69" s="7"/>
      <c r="J69" s="7"/>
      <c r="K69" s="7"/>
      <c r="L69" s="7"/>
      <c r="M69" s="7"/>
      <c r="N69" s="7"/>
      <c r="O69" s="9"/>
      <c r="P69" s="7"/>
      <c r="Q69" s="7"/>
      <c r="R69" s="7"/>
    </row>
    <row r="70" spans="1:18" x14ac:dyDescent="0.25">
      <c r="A70" s="11"/>
      <c r="B70" s="14"/>
      <c r="C70" s="16"/>
      <c r="D70" s="11"/>
      <c r="E70" s="7"/>
      <c r="F70" s="7"/>
      <c r="G70" s="7"/>
      <c r="H70" s="8"/>
      <c r="I70" s="7"/>
      <c r="J70" s="7"/>
      <c r="K70" s="7"/>
      <c r="L70" s="7"/>
      <c r="M70" s="7"/>
      <c r="N70" s="7"/>
      <c r="O70" s="9"/>
      <c r="P70" s="7"/>
      <c r="Q70" s="7"/>
      <c r="R70" s="7"/>
    </row>
    <row r="71" spans="1:18" x14ac:dyDescent="0.25">
      <c r="A71" s="11"/>
      <c r="B71" s="14"/>
      <c r="C71" s="16"/>
      <c r="D71" s="11"/>
      <c r="E71" s="7"/>
      <c r="F71" s="7"/>
      <c r="G71" s="7"/>
      <c r="H71" s="8"/>
      <c r="I71" s="7"/>
      <c r="J71" s="7"/>
      <c r="K71" s="7"/>
      <c r="L71" s="7"/>
      <c r="M71" s="7"/>
      <c r="N71" s="7"/>
      <c r="O71" s="7"/>
      <c r="P71" s="9"/>
      <c r="Q71" s="7"/>
      <c r="R71" s="7"/>
    </row>
    <row r="72" spans="1:18" x14ac:dyDescent="0.25">
      <c r="A72" s="11"/>
      <c r="B72" s="14"/>
      <c r="C72" s="16"/>
      <c r="D72" s="11"/>
      <c r="E72" s="7"/>
      <c r="F72" s="7"/>
      <c r="G72" s="7"/>
      <c r="H72" s="8"/>
      <c r="I72" s="7"/>
      <c r="J72" s="7"/>
      <c r="K72" s="7"/>
      <c r="L72" s="7"/>
      <c r="M72" s="7"/>
      <c r="N72" s="7"/>
      <c r="O72" s="7"/>
      <c r="P72" s="9"/>
      <c r="Q72" s="7"/>
      <c r="R72" s="7"/>
    </row>
    <row r="73" spans="1:18" x14ac:dyDescent="0.25">
      <c r="A73" s="11"/>
      <c r="B73" s="14"/>
      <c r="C73" s="16"/>
      <c r="D73" s="11"/>
      <c r="E73" s="7"/>
      <c r="F73" s="7"/>
      <c r="G73" s="7"/>
      <c r="H73" s="8"/>
      <c r="I73" s="9"/>
      <c r="J73" s="9"/>
      <c r="K73" s="9"/>
      <c r="L73" s="9"/>
      <c r="M73" s="9"/>
      <c r="N73" s="9"/>
      <c r="O73" s="7"/>
      <c r="P73" s="7"/>
      <c r="Q73" s="7"/>
      <c r="R73" s="7"/>
    </row>
    <row r="74" spans="1:18" x14ac:dyDescent="0.25">
      <c r="A74" s="11"/>
      <c r="B74" s="14"/>
      <c r="C74" s="16"/>
      <c r="D74" s="11"/>
      <c r="E74" s="7"/>
      <c r="F74" s="7"/>
      <c r="G74" s="7"/>
      <c r="H74" s="8"/>
      <c r="I74" s="7"/>
      <c r="J74" s="7"/>
      <c r="K74" s="7"/>
      <c r="L74" s="7"/>
      <c r="M74" s="7"/>
      <c r="N74" s="7"/>
      <c r="O74" s="9"/>
      <c r="P74" s="7"/>
      <c r="Q74" s="7"/>
      <c r="R74" s="7"/>
    </row>
    <row r="75" spans="1:18" x14ac:dyDescent="0.25">
      <c r="A75" s="11"/>
      <c r="B75" s="14"/>
      <c r="C75" s="16"/>
      <c r="D75" s="11"/>
      <c r="E75" s="7"/>
      <c r="F75" s="7"/>
      <c r="G75" s="7"/>
      <c r="H75" s="8"/>
      <c r="I75" s="9"/>
      <c r="J75" s="9"/>
      <c r="K75" s="9"/>
      <c r="L75" s="9"/>
      <c r="M75" s="9"/>
      <c r="N75" s="9"/>
      <c r="O75" s="7"/>
      <c r="P75" s="7"/>
      <c r="Q75" s="7"/>
      <c r="R75" s="7"/>
    </row>
    <row r="76" spans="1:18" x14ac:dyDescent="0.25">
      <c r="A76" s="11"/>
      <c r="B76" s="14"/>
      <c r="C76" s="16"/>
      <c r="D76" s="11"/>
      <c r="E76" s="7"/>
      <c r="F76" s="7"/>
      <c r="G76" s="7"/>
      <c r="H76" s="8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 x14ac:dyDescent="0.25">
      <c r="A77" s="11"/>
      <c r="B77" s="14"/>
      <c r="C77" s="16"/>
      <c r="D77" s="11"/>
      <c r="E77" s="7"/>
      <c r="F77" s="7"/>
      <c r="G77" s="7"/>
      <c r="H77" s="8"/>
      <c r="I77" s="7"/>
      <c r="J77" s="7"/>
      <c r="K77" s="7"/>
      <c r="L77" s="7"/>
      <c r="M77" s="7"/>
      <c r="N77" s="7"/>
      <c r="O77" s="9"/>
      <c r="P77" s="7"/>
      <c r="Q77" s="7"/>
      <c r="R77" s="7"/>
    </row>
    <row r="78" spans="1:18" x14ac:dyDescent="0.25">
      <c r="A78" s="11"/>
      <c r="B78" s="14"/>
      <c r="C78" s="16"/>
      <c r="D78" s="11"/>
      <c r="E78" s="7"/>
      <c r="F78" s="7"/>
      <c r="G78" s="7"/>
      <c r="H78" s="8"/>
      <c r="I78" s="7"/>
      <c r="J78" s="7"/>
      <c r="K78" s="7"/>
      <c r="L78" s="7"/>
      <c r="M78" s="7"/>
      <c r="N78" s="7"/>
      <c r="O78" s="9"/>
      <c r="P78" s="7"/>
      <c r="Q78" s="7"/>
      <c r="R78" s="7"/>
    </row>
    <row r="79" spans="1:18" x14ac:dyDescent="0.25">
      <c r="A79" s="11"/>
      <c r="B79" s="14"/>
      <c r="C79" s="16"/>
      <c r="D79" s="11"/>
      <c r="E79" s="7"/>
      <c r="F79" s="7"/>
      <c r="G79" s="7"/>
      <c r="H79" s="8"/>
      <c r="I79" s="7"/>
      <c r="J79" s="7"/>
      <c r="K79" s="7"/>
      <c r="L79" s="7"/>
      <c r="M79" s="7"/>
      <c r="N79" s="7"/>
      <c r="O79" s="7"/>
      <c r="P79" s="9"/>
      <c r="Q79" s="7"/>
      <c r="R79" s="7"/>
    </row>
    <row r="80" spans="1:18" x14ac:dyDescent="0.25">
      <c r="A80" s="11"/>
      <c r="B80" s="14"/>
      <c r="C80" s="16"/>
      <c r="D80" s="11"/>
      <c r="E80" s="7"/>
      <c r="F80" s="7"/>
      <c r="G80" s="7"/>
      <c r="H80" s="8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 x14ac:dyDescent="0.25">
      <c r="A81" s="11"/>
      <c r="B81" s="14"/>
      <c r="C81" s="16"/>
      <c r="D81" s="11"/>
      <c r="E81" s="7"/>
      <c r="F81" s="7"/>
      <c r="G81" s="7"/>
      <c r="H81" s="8"/>
      <c r="I81" s="7"/>
      <c r="J81" s="7"/>
      <c r="K81" s="7"/>
      <c r="L81" s="7"/>
      <c r="M81" s="7"/>
      <c r="N81" s="7"/>
      <c r="O81" s="9"/>
      <c r="P81" s="7"/>
      <c r="Q81" s="7"/>
      <c r="R81" s="7"/>
    </row>
    <row r="82" spans="1:18" x14ac:dyDescent="0.25">
      <c r="A82" s="11"/>
      <c r="B82" s="14"/>
      <c r="C82" s="16"/>
      <c r="D82" s="11"/>
      <c r="E82" s="7"/>
      <c r="F82" s="7"/>
      <c r="G82" s="7"/>
      <c r="H82" s="8"/>
      <c r="I82" s="9"/>
      <c r="J82" s="9"/>
      <c r="K82" s="9"/>
      <c r="L82" s="9"/>
      <c r="M82" s="9"/>
      <c r="N82" s="9"/>
      <c r="O82" s="7"/>
      <c r="P82" s="7"/>
      <c r="Q82" s="7"/>
      <c r="R82" s="7"/>
    </row>
    <row r="83" spans="1:18" x14ac:dyDescent="0.25">
      <c r="A83" s="11"/>
      <c r="B83" s="14"/>
      <c r="C83" s="16"/>
      <c r="D83" s="11"/>
      <c r="E83" s="7"/>
      <c r="F83" s="7"/>
      <c r="G83" s="7"/>
      <c r="H83" s="8"/>
      <c r="I83" s="7"/>
      <c r="J83" s="7"/>
      <c r="K83" s="7"/>
      <c r="L83" s="7"/>
      <c r="M83" s="7"/>
      <c r="N83" s="7"/>
      <c r="O83" s="9"/>
      <c r="P83" s="7"/>
      <c r="Q83" s="7"/>
      <c r="R83" s="7"/>
    </row>
    <row r="84" spans="1:18" x14ac:dyDescent="0.25">
      <c r="A84" s="11"/>
      <c r="B84" s="14"/>
      <c r="C84" s="16"/>
      <c r="D84" s="11"/>
      <c r="E84" s="7"/>
      <c r="F84" s="7"/>
      <c r="G84" s="7"/>
      <c r="H84" s="8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 x14ac:dyDescent="0.25">
      <c r="A85" s="11"/>
      <c r="B85" s="14"/>
      <c r="C85" s="16"/>
      <c r="D85" s="11"/>
      <c r="E85" s="7"/>
      <c r="F85" s="7"/>
      <c r="G85" s="7"/>
      <c r="H85" s="8"/>
      <c r="I85" s="9"/>
      <c r="J85" s="9"/>
      <c r="K85" s="9"/>
      <c r="L85" s="9"/>
      <c r="M85" s="9"/>
      <c r="N85" s="9"/>
      <c r="O85" s="7"/>
      <c r="P85" s="7"/>
      <c r="Q85" s="7"/>
      <c r="R85" s="7"/>
    </row>
    <row r="86" spans="1:18" x14ac:dyDescent="0.25">
      <c r="A86" s="11"/>
      <c r="B86" s="14"/>
      <c r="C86" s="16"/>
      <c r="D86" s="11"/>
      <c r="E86" s="7"/>
      <c r="F86" s="7"/>
      <c r="G86" s="7"/>
      <c r="H86" s="8"/>
      <c r="I86" s="7"/>
      <c r="J86" s="7"/>
      <c r="K86" s="7"/>
      <c r="L86" s="7"/>
      <c r="M86" s="7"/>
      <c r="N86" s="7"/>
      <c r="O86" s="9"/>
      <c r="P86" s="7"/>
      <c r="Q86" s="7"/>
      <c r="R86" s="7"/>
    </row>
    <row r="87" spans="1:18" x14ac:dyDescent="0.25">
      <c r="A87" s="11"/>
      <c r="B87" s="14"/>
      <c r="C87" s="16"/>
      <c r="D87" s="11"/>
      <c r="E87" s="7"/>
      <c r="F87" s="7"/>
      <c r="G87" s="7"/>
      <c r="H87" s="8"/>
      <c r="I87" s="9"/>
      <c r="J87" s="9"/>
      <c r="K87" s="9"/>
      <c r="L87" s="9"/>
      <c r="M87" s="9"/>
      <c r="N87" s="9"/>
      <c r="O87" s="7"/>
      <c r="P87" s="7"/>
      <c r="Q87" s="7"/>
      <c r="R87" s="7"/>
    </row>
    <row r="88" spans="1:18" x14ac:dyDescent="0.25">
      <c r="A88" s="11"/>
      <c r="B88" s="14"/>
      <c r="C88" s="16"/>
      <c r="D88" s="11"/>
      <c r="E88" s="7"/>
      <c r="F88" s="7"/>
      <c r="G88" s="7"/>
      <c r="H88" s="8"/>
      <c r="I88" s="7"/>
      <c r="J88" s="7"/>
      <c r="K88" s="7"/>
      <c r="L88" s="7"/>
      <c r="M88" s="7"/>
      <c r="N88" s="7"/>
      <c r="O88" s="7"/>
      <c r="P88" s="7"/>
      <c r="Q88" s="9"/>
      <c r="R88" s="7"/>
    </row>
    <row r="89" spans="1:18" x14ac:dyDescent="0.25">
      <c r="A89" s="11"/>
      <c r="B89" s="14"/>
      <c r="C89" s="16"/>
      <c r="D89" s="11"/>
      <c r="E89" s="7"/>
      <c r="F89" s="7"/>
      <c r="G89" s="7"/>
      <c r="H89" s="8"/>
      <c r="I89" s="9"/>
      <c r="J89" s="9"/>
      <c r="K89" s="9"/>
      <c r="L89" s="9"/>
      <c r="M89" s="9"/>
      <c r="N89" s="9"/>
      <c r="O89" s="7"/>
      <c r="P89" s="7"/>
      <c r="Q89" s="7"/>
      <c r="R89" s="7"/>
    </row>
    <row r="90" spans="1:18" x14ac:dyDescent="0.25">
      <c r="A90" s="11"/>
      <c r="B90" s="14"/>
      <c r="C90" s="16"/>
      <c r="D90" s="11"/>
      <c r="E90" s="7"/>
      <c r="F90" s="7"/>
      <c r="G90" s="7"/>
      <c r="H90" s="8"/>
      <c r="I90" s="9"/>
      <c r="J90" s="9"/>
      <c r="K90" s="9"/>
      <c r="L90" s="9"/>
      <c r="M90" s="9"/>
      <c r="N90" s="9"/>
      <c r="O90" s="7"/>
      <c r="P90" s="7"/>
      <c r="Q90" s="7"/>
      <c r="R90" s="7"/>
    </row>
    <row r="91" spans="1:18" x14ac:dyDescent="0.25">
      <c r="A91" s="11"/>
      <c r="B91" s="14"/>
      <c r="C91" s="16"/>
      <c r="D91" s="11"/>
      <c r="E91" s="7"/>
      <c r="F91" s="7"/>
      <c r="G91" s="7"/>
      <c r="H91" s="8"/>
      <c r="I91" s="9"/>
      <c r="J91" s="9"/>
      <c r="K91" s="9"/>
      <c r="L91" s="9"/>
      <c r="M91" s="9"/>
      <c r="N91" s="9"/>
      <c r="O91" s="7"/>
      <c r="P91" s="7"/>
      <c r="Q91" s="7"/>
      <c r="R91" s="7"/>
    </row>
    <row r="92" spans="1:18" x14ac:dyDescent="0.25">
      <c r="A92" s="11"/>
      <c r="B92" s="14"/>
      <c r="C92" s="16"/>
      <c r="D92" s="11"/>
      <c r="E92" s="7"/>
      <c r="F92" s="7"/>
      <c r="G92" s="7"/>
      <c r="H92" s="8"/>
      <c r="I92" s="7"/>
      <c r="J92" s="7"/>
      <c r="K92" s="7"/>
      <c r="L92" s="7"/>
      <c r="M92" s="7"/>
      <c r="N92" s="7"/>
      <c r="O92" s="7"/>
      <c r="P92" s="9"/>
      <c r="Q92" s="7"/>
      <c r="R92" s="7"/>
    </row>
    <row r="93" spans="1:18" x14ac:dyDescent="0.25">
      <c r="A93" s="11"/>
      <c r="B93" s="14"/>
      <c r="C93" s="16"/>
      <c r="D93" s="11"/>
      <c r="E93" s="7"/>
      <c r="F93" s="7"/>
      <c r="G93" s="7"/>
      <c r="H93" s="8"/>
      <c r="I93" s="9"/>
      <c r="J93" s="9"/>
      <c r="K93" s="9"/>
      <c r="L93" s="9"/>
      <c r="M93" s="9"/>
      <c r="N93" s="9"/>
      <c r="O93" s="7"/>
      <c r="P93" s="7"/>
      <c r="Q93" s="7"/>
      <c r="R93" s="7"/>
    </row>
    <row r="94" spans="1:18" x14ac:dyDescent="0.25">
      <c r="A94" s="11"/>
      <c r="B94" s="14"/>
      <c r="C94" s="16"/>
      <c r="D94" s="11"/>
      <c r="E94" s="7"/>
      <c r="F94" s="7"/>
      <c r="G94" s="7"/>
      <c r="H94" s="8"/>
      <c r="I94" s="7"/>
      <c r="J94" s="7"/>
      <c r="K94" s="7"/>
      <c r="L94" s="7"/>
      <c r="M94" s="7"/>
      <c r="N94" s="7"/>
      <c r="O94" s="9"/>
      <c r="P94" s="7"/>
      <c r="Q94" s="7"/>
      <c r="R94" s="7"/>
    </row>
    <row r="95" spans="1:18" x14ac:dyDescent="0.25">
      <c r="A95" s="11"/>
      <c r="B95" s="14"/>
      <c r="C95" s="16"/>
      <c r="D95" s="11"/>
      <c r="E95" s="7"/>
      <c r="F95" s="7"/>
      <c r="G95" s="7"/>
      <c r="H95" s="8"/>
      <c r="I95" s="7"/>
      <c r="J95" s="7"/>
      <c r="K95" s="7"/>
      <c r="L95" s="7"/>
      <c r="M95" s="7"/>
      <c r="N95" s="7"/>
      <c r="O95" s="7"/>
      <c r="P95" s="9"/>
      <c r="Q95" s="7"/>
      <c r="R95" s="7"/>
    </row>
    <row r="96" spans="1:18" x14ac:dyDescent="0.25">
      <c r="A96" s="11"/>
      <c r="B96" s="14"/>
      <c r="C96" s="16"/>
      <c r="D96" s="11"/>
      <c r="E96" s="7"/>
      <c r="F96" s="7"/>
      <c r="G96" s="7"/>
      <c r="H96" s="8"/>
      <c r="I96" s="7"/>
      <c r="J96" s="7"/>
      <c r="K96" s="7"/>
      <c r="L96" s="7"/>
      <c r="M96" s="7"/>
      <c r="N96" s="7"/>
      <c r="O96" s="7"/>
      <c r="P96" s="9"/>
      <c r="Q96" s="7"/>
      <c r="R96" s="7"/>
    </row>
    <row r="97" spans="1:18" x14ac:dyDescent="0.25">
      <c r="A97" s="11"/>
      <c r="B97" s="14"/>
      <c r="C97" s="16"/>
      <c r="D97" s="11"/>
      <c r="E97" s="7"/>
      <c r="F97" s="7"/>
      <c r="G97" s="7"/>
      <c r="H97" s="8"/>
      <c r="I97" s="9"/>
      <c r="J97" s="9"/>
      <c r="K97" s="9"/>
      <c r="L97" s="9"/>
      <c r="M97" s="9"/>
      <c r="N97" s="9"/>
      <c r="O97" s="7"/>
      <c r="P97" s="7"/>
      <c r="Q97" s="7"/>
      <c r="R97" s="7"/>
    </row>
    <row r="98" spans="1:18" x14ac:dyDescent="0.25">
      <c r="A98" s="11"/>
      <c r="B98" s="14"/>
      <c r="C98" s="16"/>
      <c r="D98" s="11"/>
      <c r="E98" s="7"/>
      <c r="F98" s="7"/>
      <c r="G98" s="7"/>
      <c r="H98" s="8"/>
      <c r="I98" s="7"/>
      <c r="J98" s="7"/>
      <c r="K98" s="7"/>
      <c r="L98" s="7"/>
      <c r="M98" s="7"/>
      <c r="N98" s="7"/>
      <c r="O98" s="9"/>
      <c r="P98" s="7"/>
      <c r="Q98" s="7"/>
      <c r="R98" s="7"/>
    </row>
    <row r="99" spans="1:18" x14ac:dyDescent="0.25">
      <c r="A99" s="11"/>
      <c r="B99" s="14"/>
      <c r="C99" s="16"/>
      <c r="D99" s="11"/>
      <c r="E99" s="7"/>
      <c r="F99" s="7"/>
      <c r="G99" s="7"/>
      <c r="H99" s="8"/>
      <c r="I99" s="7"/>
      <c r="J99" s="7"/>
      <c r="K99" s="7"/>
      <c r="L99" s="7"/>
      <c r="M99" s="7"/>
      <c r="N99" s="7"/>
      <c r="O99" s="7"/>
      <c r="P99" s="7"/>
      <c r="Q99" s="9"/>
      <c r="R99" s="7"/>
    </row>
    <row r="100" spans="1:18" x14ac:dyDescent="0.25">
      <c r="A100" s="11"/>
      <c r="B100" s="14"/>
      <c r="C100" s="16"/>
      <c r="D100" s="11"/>
      <c r="E100" s="7"/>
      <c r="F100" s="7"/>
      <c r="G100" s="7"/>
      <c r="H100" s="8"/>
      <c r="I100" s="9"/>
      <c r="J100" s="9"/>
      <c r="K100" s="9"/>
      <c r="L100" s="9"/>
      <c r="M100" s="9"/>
      <c r="N100" s="9"/>
      <c r="O100" s="7"/>
      <c r="P100" s="7"/>
      <c r="Q100" s="7"/>
      <c r="R100" s="7"/>
    </row>
    <row r="101" spans="1:18" x14ac:dyDescent="0.25">
      <c r="A101" s="11"/>
      <c r="B101" s="14"/>
      <c r="C101" s="16"/>
      <c r="D101" s="11"/>
      <c r="E101" s="7"/>
      <c r="F101" s="7"/>
      <c r="G101" s="7"/>
      <c r="H101" s="8"/>
      <c r="I101" s="9"/>
      <c r="J101" s="9"/>
      <c r="K101" s="9"/>
      <c r="L101" s="9"/>
      <c r="M101" s="9"/>
      <c r="N101" s="9"/>
      <c r="O101" s="7"/>
      <c r="P101" s="7"/>
      <c r="Q101" s="7"/>
      <c r="R101" s="7"/>
    </row>
    <row r="102" spans="1:18" x14ac:dyDescent="0.25">
      <c r="A102" s="11"/>
      <c r="B102" s="14"/>
      <c r="C102" s="16"/>
      <c r="D102" s="11"/>
      <c r="E102" s="7"/>
      <c r="F102" s="7"/>
      <c r="G102" s="7"/>
      <c r="H102" s="8"/>
      <c r="I102" s="7"/>
      <c r="J102" s="7"/>
      <c r="K102" s="7"/>
      <c r="L102" s="7"/>
      <c r="M102" s="7"/>
      <c r="N102" s="7"/>
      <c r="O102" s="7"/>
      <c r="P102" s="7"/>
      <c r="Q102" s="9"/>
      <c r="R102" s="7"/>
    </row>
  </sheetData>
  <autoFilter ref="A3:R3" xr:uid="{7C689B4A-0A12-44CF-8C73-9ECF6B0C2115}"/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00F3D-7AE3-4D64-BDE8-3905FA9D01F4}">
  <dimension ref="A1:R101"/>
  <sheetViews>
    <sheetView workbookViewId="0">
      <pane ySplit="3" topLeftCell="A4" activePane="bottomLeft" state="frozen"/>
      <selection pane="bottomLeft" activeCell="A41" sqref="A41"/>
    </sheetView>
  </sheetViews>
  <sheetFormatPr defaultRowHeight="15" x14ac:dyDescent="0.25"/>
  <cols>
    <col min="1" max="1" width="21.42578125" customWidth="1"/>
    <col min="2" max="2" width="10.7109375" customWidth="1"/>
    <col min="3" max="3" width="15.42578125" customWidth="1"/>
    <col min="4" max="4" width="26.42578125" customWidth="1"/>
    <col min="5" max="5" width="13.5703125" customWidth="1"/>
    <col min="6" max="6" width="14.42578125" customWidth="1"/>
    <col min="7" max="7" width="13.5703125" customWidth="1"/>
    <col min="8" max="8" width="15.5703125" customWidth="1"/>
    <col min="9" max="9" width="12" customWidth="1"/>
    <col min="10" max="10" width="11.85546875" customWidth="1"/>
    <col min="11" max="12" width="12" customWidth="1"/>
    <col min="13" max="14" width="12.140625" customWidth="1"/>
    <col min="15" max="15" width="12.28515625" customWidth="1"/>
    <col min="16" max="16" width="12.140625" customWidth="1"/>
    <col min="17" max="17" width="12.28515625" customWidth="1"/>
    <col min="18" max="18" width="12.140625" customWidth="1"/>
  </cols>
  <sheetData>
    <row r="1" spans="1:18" x14ac:dyDescent="0.25">
      <c r="A1" s="2" t="s">
        <v>39</v>
      </c>
      <c r="B1" s="2"/>
    </row>
    <row r="2" spans="1:18" ht="15.75" thickBot="1" x14ac:dyDescent="0.3"/>
    <row r="3" spans="1:18" s="1" customFormat="1" ht="75.75" thickBot="1" x14ac:dyDescent="0.3">
      <c r="A3" s="3" t="s">
        <v>45</v>
      </c>
      <c r="B3" s="13" t="s">
        <v>23</v>
      </c>
      <c r="C3" s="4" t="s">
        <v>0</v>
      </c>
      <c r="D3" s="4" t="s">
        <v>5</v>
      </c>
      <c r="E3" s="4" t="s">
        <v>1</v>
      </c>
      <c r="F3" s="4" t="s">
        <v>2</v>
      </c>
      <c r="G3" s="4" t="s">
        <v>3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17</v>
      </c>
      <c r="O3" s="4" t="s">
        <v>18</v>
      </c>
      <c r="P3" s="4" t="s">
        <v>19</v>
      </c>
      <c r="Q3" s="4" t="s">
        <v>20</v>
      </c>
      <c r="R3" s="5" t="s">
        <v>21</v>
      </c>
    </row>
    <row r="4" spans="1:18" s="10" customFormat="1" x14ac:dyDescent="0.25">
      <c r="A4" s="6" t="s">
        <v>71</v>
      </c>
      <c r="B4" s="7">
        <v>8351</v>
      </c>
      <c r="C4" s="15" t="s">
        <v>4</v>
      </c>
      <c r="D4" s="6" t="s">
        <v>6</v>
      </c>
      <c r="E4" s="7">
        <v>640440</v>
      </c>
      <c r="F4" s="7">
        <v>16011</v>
      </c>
      <c r="G4" s="7">
        <v>6414077</v>
      </c>
      <c r="H4" s="8">
        <v>17612.099999999999</v>
      </c>
      <c r="I4" s="7">
        <v>6414.0770000000002</v>
      </c>
      <c r="J4" s="7">
        <v>12828.154</v>
      </c>
      <c r="K4" s="9">
        <v>19242.231</v>
      </c>
      <c r="L4" s="7">
        <v>25656.308000000001</v>
      </c>
      <c r="M4" s="7">
        <v>32070.385000000002</v>
      </c>
      <c r="N4" s="7">
        <v>38484.462</v>
      </c>
      <c r="O4" s="7">
        <v>44898.539000000004</v>
      </c>
      <c r="P4" s="7">
        <v>51312.616000000002</v>
      </c>
      <c r="Q4" s="7">
        <v>57726.692999999992</v>
      </c>
      <c r="R4" s="7">
        <v>64140.770000000004</v>
      </c>
    </row>
    <row r="5" spans="1:18" s="10" customFormat="1" x14ac:dyDescent="0.25">
      <c r="A5" s="6" t="s">
        <v>71</v>
      </c>
      <c r="B5" s="7">
        <v>10797</v>
      </c>
      <c r="C5" s="15" t="s">
        <v>4</v>
      </c>
      <c r="D5" s="6" t="s">
        <v>6</v>
      </c>
      <c r="E5" s="7">
        <v>828020</v>
      </c>
      <c r="F5" s="7">
        <v>20700.5</v>
      </c>
      <c r="G5" s="7">
        <v>11275802</v>
      </c>
      <c r="H5" s="8">
        <v>22770.55</v>
      </c>
      <c r="I5" s="7">
        <v>11275.802</v>
      </c>
      <c r="J5" s="7">
        <v>22551.603999999999</v>
      </c>
      <c r="K5" s="9">
        <v>33827.406000000003</v>
      </c>
      <c r="L5" s="7">
        <v>45103.207999999999</v>
      </c>
      <c r="M5" s="7">
        <v>56379.01</v>
      </c>
      <c r="N5" s="7">
        <v>67654.812000000005</v>
      </c>
      <c r="O5" s="7">
        <v>78930.614000000001</v>
      </c>
      <c r="P5" s="7">
        <v>90206.415999999997</v>
      </c>
      <c r="Q5" s="7">
        <v>101482.21799999999</v>
      </c>
      <c r="R5" s="7">
        <v>112758.02</v>
      </c>
    </row>
    <row r="6" spans="1:18" s="10" customFormat="1" x14ac:dyDescent="0.25">
      <c r="A6" s="6" t="s">
        <v>72</v>
      </c>
      <c r="B6" s="7">
        <v>1349</v>
      </c>
      <c r="C6" s="15" t="s">
        <v>4</v>
      </c>
      <c r="D6" s="6" t="s">
        <v>6</v>
      </c>
      <c r="E6" s="7">
        <v>103450</v>
      </c>
      <c r="F6" s="7">
        <v>2586.25</v>
      </c>
      <c r="G6" s="7">
        <v>1040263</v>
      </c>
      <c r="H6" s="8">
        <v>2844.875</v>
      </c>
      <c r="I6" s="7">
        <v>1040.2629999999999</v>
      </c>
      <c r="J6" s="7">
        <v>2080.5259999999998</v>
      </c>
      <c r="K6" s="9">
        <v>3120.7890000000002</v>
      </c>
      <c r="L6" s="7">
        <v>4161.0519999999997</v>
      </c>
      <c r="M6" s="7">
        <v>5201.3150000000005</v>
      </c>
      <c r="N6" s="7">
        <v>6241.5780000000004</v>
      </c>
      <c r="O6" s="7">
        <v>7281.8410000000003</v>
      </c>
      <c r="P6" s="7">
        <v>8322.1039999999994</v>
      </c>
      <c r="Q6" s="7">
        <v>9362.3670000000002</v>
      </c>
      <c r="R6" s="7">
        <v>10402.630000000001</v>
      </c>
    </row>
    <row r="7" spans="1:18" x14ac:dyDescent="0.25">
      <c r="A7" s="11" t="s">
        <v>73</v>
      </c>
      <c r="B7" s="14">
        <v>6931</v>
      </c>
      <c r="C7" s="16" t="s">
        <v>16</v>
      </c>
      <c r="D7" s="11" t="s">
        <v>6</v>
      </c>
      <c r="E7" s="7">
        <v>46510</v>
      </c>
      <c r="F7" s="7">
        <v>1162.75</v>
      </c>
      <c r="G7" s="7">
        <v>509290</v>
      </c>
      <c r="H7" s="8">
        <v>1279.0250000000001</v>
      </c>
      <c r="I7" s="7">
        <v>509.29</v>
      </c>
      <c r="J7" s="7">
        <v>1018.58</v>
      </c>
      <c r="K7" s="9">
        <v>1527.8700000000001</v>
      </c>
      <c r="L7" s="7">
        <v>2037.16</v>
      </c>
      <c r="M7" s="12">
        <v>2546.4500000000003</v>
      </c>
      <c r="N7" s="7">
        <v>3055.7400000000002</v>
      </c>
      <c r="O7" s="7">
        <v>3565.03</v>
      </c>
      <c r="P7" s="7">
        <v>4074.32</v>
      </c>
      <c r="Q7" s="7">
        <v>4583.6099999999997</v>
      </c>
      <c r="R7" s="7">
        <v>5092.9000000000005</v>
      </c>
    </row>
    <row r="8" spans="1:18" x14ac:dyDescent="0.25">
      <c r="A8" s="11" t="s">
        <v>74</v>
      </c>
      <c r="B8" s="14">
        <v>65668</v>
      </c>
      <c r="C8" s="16" t="s">
        <v>16</v>
      </c>
      <c r="D8" s="11" t="s">
        <v>6</v>
      </c>
      <c r="E8" s="7">
        <v>440630</v>
      </c>
      <c r="F8" s="7">
        <v>11015.75</v>
      </c>
      <c r="G8" s="7">
        <v>1510364</v>
      </c>
      <c r="H8" s="8">
        <v>12117.325000000001</v>
      </c>
      <c r="I8" s="7">
        <v>1510.364</v>
      </c>
      <c r="J8" s="7">
        <v>3020.7280000000001</v>
      </c>
      <c r="K8" s="7">
        <v>4531.0919999999996</v>
      </c>
      <c r="L8" s="7">
        <v>6041.4560000000001</v>
      </c>
      <c r="M8" s="12">
        <v>7551.82</v>
      </c>
      <c r="N8" s="7">
        <v>9062.1839999999993</v>
      </c>
      <c r="O8" s="7">
        <v>10572.548000000001</v>
      </c>
      <c r="P8" s="7">
        <v>12082.912</v>
      </c>
      <c r="Q8" s="9">
        <v>13593.276</v>
      </c>
      <c r="R8" s="7">
        <v>15103.64</v>
      </c>
    </row>
    <row r="9" spans="1:18" x14ac:dyDescent="0.25">
      <c r="A9" s="11" t="s">
        <v>75</v>
      </c>
      <c r="B9" s="14">
        <v>4763</v>
      </c>
      <c r="C9" s="16" t="s">
        <v>24</v>
      </c>
      <c r="D9" s="11" t="s">
        <v>6</v>
      </c>
      <c r="E9" s="7">
        <v>30440</v>
      </c>
      <c r="F9" s="7">
        <v>761</v>
      </c>
      <c r="G9" s="7">
        <v>177422</v>
      </c>
      <c r="H9" s="8">
        <v>837.1</v>
      </c>
      <c r="I9" s="7">
        <v>177.422</v>
      </c>
      <c r="J9" s="7">
        <v>354.84399999999999</v>
      </c>
      <c r="K9" s="7">
        <v>532.26599999999996</v>
      </c>
      <c r="L9" s="7">
        <v>709.68799999999999</v>
      </c>
      <c r="M9" s="9">
        <v>887.11</v>
      </c>
      <c r="N9" s="7">
        <v>1064.5319999999999</v>
      </c>
      <c r="O9" s="7">
        <v>1241.954</v>
      </c>
      <c r="P9" s="7">
        <v>1419.376</v>
      </c>
      <c r="Q9" s="7">
        <v>1596.7979999999998</v>
      </c>
      <c r="R9" s="7">
        <v>1774.22</v>
      </c>
    </row>
    <row r="10" spans="1:18" x14ac:dyDescent="0.25">
      <c r="A10" s="11" t="s">
        <v>73</v>
      </c>
      <c r="B10" s="14">
        <v>4586</v>
      </c>
      <c r="C10" s="16" t="s">
        <v>16</v>
      </c>
      <c r="D10" s="11" t="s">
        <v>6</v>
      </c>
      <c r="E10" s="7">
        <v>30770</v>
      </c>
      <c r="F10" s="7">
        <v>769.25</v>
      </c>
      <c r="G10" s="7">
        <v>193621</v>
      </c>
      <c r="H10" s="8">
        <v>846.17499999999995</v>
      </c>
      <c r="I10" s="7">
        <v>193.62100000000001</v>
      </c>
      <c r="J10" s="7">
        <v>387.24200000000002</v>
      </c>
      <c r="K10" s="7">
        <v>580.86300000000006</v>
      </c>
      <c r="L10" s="7">
        <v>774.48400000000004</v>
      </c>
      <c r="M10" s="9">
        <v>968.10500000000002</v>
      </c>
      <c r="N10" s="7">
        <v>1161.7260000000001</v>
      </c>
      <c r="O10" s="7">
        <v>1355.347</v>
      </c>
      <c r="P10" s="7">
        <v>1548.9680000000001</v>
      </c>
      <c r="Q10" s="7">
        <v>1742.5889999999999</v>
      </c>
      <c r="R10" s="7">
        <v>1936.21</v>
      </c>
    </row>
    <row r="11" spans="1:18" x14ac:dyDescent="0.25">
      <c r="A11" s="11" t="s">
        <v>75</v>
      </c>
      <c r="B11" s="14">
        <v>2099</v>
      </c>
      <c r="C11" s="16" t="s">
        <v>24</v>
      </c>
      <c r="D11" s="11" t="s">
        <v>6</v>
      </c>
      <c r="E11" s="7">
        <v>13410</v>
      </c>
      <c r="F11" s="7">
        <v>335.25</v>
      </c>
      <c r="G11" s="7">
        <v>128312</v>
      </c>
      <c r="H11" s="8">
        <v>368.77499999999998</v>
      </c>
      <c r="I11" s="7">
        <v>128.31200000000001</v>
      </c>
      <c r="J11" s="7">
        <v>256.62400000000002</v>
      </c>
      <c r="K11" s="9">
        <v>384.93600000000004</v>
      </c>
      <c r="L11" s="7">
        <v>513.24800000000005</v>
      </c>
      <c r="M11" s="7">
        <v>641.56000000000006</v>
      </c>
      <c r="N11" s="7">
        <v>769.87200000000007</v>
      </c>
      <c r="O11" s="7">
        <v>898.18399999999997</v>
      </c>
      <c r="P11" s="7">
        <v>1026.4960000000001</v>
      </c>
      <c r="Q11" s="7">
        <v>1154.808</v>
      </c>
      <c r="R11" s="7">
        <v>1283.1200000000001</v>
      </c>
    </row>
    <row r="12" spans="1:18" x14ac:dyDescent="0.25">
      <c r="A12" s="11" t="s">
        <v>75</v>
      </c>
      <c r="B12" s="14">
        <v>1000</v>
      </c>
      <c r="C12" s="16" t="s">
        <v>24</v>
      </c>
      <c r="D12" s="11" t="s">
        <v>6</v>
      </c>
      <c r="E12" s="7">
        <v>10230</v>
      </c>
      <c r="F12" s="7">
        <v>255.75</v>
      </c>
      <c r="G12" s="7">
        <v>87750</v>
      </c>
      <c r="H12" s="8">
        <v>281.32499999999999</v>
      </c>
      <c r="I12" s="7">
        <v>87.75</v>
      </c>
      <c r="J12" s="7">
        <v>175.5</v>
      </c>
      <c r="K12" s="7">
        <v>263.25</v>
      </c>
      <c r="L12" s="9">
        <v>351</v>
      </c>
      <c r="M12" s="7">
        <v>438.75</v>
      </c>
      <c r="N12" s="7">
        <v>526.5</v>
      </c>
      <c r="O12" s="7">
        <v>614.25</v>
      </c>
      <c r="P12" s="7">
        <v>702</v>
      </c>
      <c r="Q12" s="7">
        <v>789.74999999999989</v>
      </c>
      <c r="R12" s="7">
        <v>877.5</v>
      </c>
    </row>
    <row r="13" spans="1:18" x14ac:dyDescent="0.25">
      <c r="A13" s="11" t="s">
        <v>60</v>
      </c>
      <c r="B13" s="14">
        <v>14063</v>
      </c>
      <c r="C13" s="16" t="s">
        <v>25</v>
      </c>
      <c r="D13" s="11" t="s">
        <v>6</v>
      </c>
      <c r="E13" s="7">
        <v>179730</v>
      </c>
      <c r="F13" s="7">
        <v>4493.25</v>
      </c>
      <c r="G13" s="7">
        <v>547051</v>
      </c>
      <c r="H13" s="8">
        <v>4942.5749999999998</v>
      </c>
      <c r="I13" s="7">
        <v>547.05100000000004</v>
      </c>
      <c r="J13" s="7">
        <v>1094.1020000000001</v>
      </c>
      <c r="K13" s="7">
        <v>1641.153</v>
      </c>
      <c r="L13" s="7">
        <v>2188.2040000000002</v>
      </c>
      <c r="M13" s="7">
        <v>2735.2550000000001</v>
      </c>
      <c r="N13" s="7">
        <v>3282.306</v>
      </c>
      <c r="O13" s="7">
        <v>3829.357</v>
      </c>
      <c r="P13" s="7">
        <v>4376.4080000000004</v>
      </c>
      <c r="Q13" s="7">
        <v>4923.4589999999998</v>
      </c>
      <c r="R13" s="9">
        <v>5470.51</v>
      </c>
    </row>
    <row r="14" spans="1:18" x14ac:dyDescent="0.25">
      <c r="A14" s="11" t="s">
        <v>71</v>
      </c>
      <c r="B14" s="14">
        <v>5872</v>
      </c>
      <c r="C14" s="16" t="s">
        <v>25</v>
      </c>
      <c r="D14" s="11" t="s">
        <v>6</v>
      </c>
      <c r="E14" s="7">
        <v>75040</v>
      </c>
      <c r="F14" s="7">
        <v>1876</v>
      </c>
      <c r="G14" s="7">
        <v>281034</v>
      </c>
      <c r="H14" s="8">
        <v>2063.6</v>
      </c>
      <c r="I14" s="7">
        <v>281.03399999999999</v>
      </c>
      <c r="J14" s="7">
        <v>562.06799999999998</v>
      </c>
      <c r="K14" s="7">
        <v>843.10199999999998</v>
      </c>
      <c r="L14" s="7">
        <v>1124.136</v>
      </c>
      <c r="M14" s="7">
        <v>1405.17</v>
      </c>
      <c r="N14" s="7">
        <v>1686.204</v>
      </c>
      <c r="O14" s="7">
        <v>1967.2380000000001</v>
      </c>
      <c r="P14" s="9">
        <v>2248.2719999999999</v>
      </c>
      <c r="Q14" s="7">
        <v>2529.3059999999996</v>
      </c>
      <c r="R14" s="7">
        <v>2810.34</v>
      </c>
    </row>
    <row r="15" spans="1:18" x14ac:dyDescent="0.25">
      <c r="A15" s="11" t="s">
        <v>71</v>
      </c>
      <c r="B15" s="14">
        <v>2637</v>
      </c>
      <c r="C15" s="16" t="s">
        <v>26</v>
      </c>
      <c r="D15" s="11" t="s">
        <v>6</v>
      </c>
      <c r="E15" s="7">
        <v>33700</v>
      </c>
      <c r="F15" s="7">
        <v>842.5</v>
      </c>
      <c r="G15" s="7">
        <v>171273</v>
      </c>
      <c r="H15" s="8">
        <v>926.75</v>
      </c>
      <c r="I15" s="7">
        <v>171.273</v>
      </c>
      <c r="J15" s="7">
        <v>342.54599999999999</v>
      </c>
      <c r="K15" s="7">
        <v>513.81899999999996</v>
      </c>
      <c r="L15" s="7">
        <v>685.09199999999998</v>
      </c>
      <c r="M15" s="7">
        <v>856.36500000000001</v>
      </c>
      <c r="N15" s="9">
        <v>1027.6379999999999</v>
      </c>
      <c r="O15" s="7">
        <v>1198.9110000000001</v>
      </c>
      <c r="P15" s="7">
        <v>1370.184</v>
      </c>
      <c r="Q15" s="7">
        <v>1541.4569999999999</v>
      </c>
      <c r="R15" s="7">
        <v>1712.73</v>
      </c>
    </row>
    <row r="16" spans="1:18" x14ac:dyDescent="0.25">
      <c r="A16" s="11" t="s">
        <v>76</v>
      </c>
      <c r="B16" s="14">
        <v>17110</v>
      </c>
      <c r="C16" s="16" t="s">
        <v>26</v>
      </c>
      <c r="D16" s="11" t="s">
        <v>6</v>
      </c>
      <c r="E16" s="7">
        <v>218670</v>
      </c>
      <c r="F16" s="7">
        <v>5466.75</v>
      </c>
      <c r="G16" s="7">
        <v>670541</v>
      </c>
      <c r="H16" s="8">
        <v>6013.4250000000002</v>
      </c>
      <c r="I16" s="7">
        <v>670.54100000000005</v>
      </c>
      <c r="J16" s="7">
        <v>1341.0820000000001</v>
      </c>
      <c r="K16" s="7">
        <v>2011.623</v>
      </c>
      <c r="L16" s="7">
        <v>2682.1640000000002</v>
      </c>
      <c r="M16" s="7">
        <v>3352.7049999999999</v>
      </c>
      <c r="N16" s="7">
        <v>4023.2460000000001</v>
      </c>
      <c r="O16" s="7">
        <v>4693.7870000000003</v>
      </c>
      <c r="P16" s="7">
        <v>5364.3280000000004</v>
      </c>
      <c r="Q16" s="9">
        <v>6034.8689999999997</v>
      </c>
      <c r="R16" s="7">
        <v>6705.41</v>
      </c>
    </row>
    <row r="17" spans="1:18" x14ac:dyDescent="0.25">
      <c r="A17" s="11" t="s">
        <v>77</v>
      </c>
      <c r="B17" s="14">
        <v>7449</v>
      </c>
      <c r="C17" s="16" t="s">
        <v>27</v>
      </c>
      <c r="D17" s="11" t="s">
        <v>6</v>
      </c>
      <c r="E17" s="7">
        <v>61900</v>
      </c>
      <c r="F17" s="7">
        <v>1547.5</v>
      </c>
      <c r="G17" s="7">
        <v>355690</v>
      </c>
      <c r="H17" s="8">
        <v>1702.25</v>
      </c>
      <c r="I17" s="7">
        <v>355.69</v>
      </c>
      <c r="J17" s="7">
        <v>711.38</v>
      </c>
      <c r="K17" s="7">
        <v>1067.07</v>
      </c>
      <c r="L17" s="7">
        <v>1422.76</v>
      </c>
      <c r="M17" s="9">
        <v>1778.45</v>
      </c>
      <c r="N17" s="7">
        <v>2134.14</v>
      </c>
      <c r="O17" s="7">
        <v>2489.83</v>
      </c>
      <c r="P17" s="7">
        <v>2845.52</v>
      </c>
      <c r="Q17" s="7">
        <v>3201.2099999999996</v>
      </c>
      <c r="R17" s="7">
        <v>3556.9</v>
      </c>
    </row>
    <row r="18" spans="1:18" x14ac:dyDescent="0.25">
      <c r="A18" s="11" t="s">
        <v>78</v>
      </c>
      <c r="B18" s="14">
        <v>11182</v>
      </c>
      <c r="C18" s="16" t="s">
        <v>27</v>
      </c>
      <c r="D18" s="11" t="s">
        <v>6</v>
      </c>
      <c r="E18" s="7">
        <v>92920</v>
      </c>
      <c r="F18" s="7">
        <v>2323</v>
      </c>
      <c r="G18" s="7">
        <v>88897</v>
      </c>
      <c r="H18" s="8">
        <v>2555.3000000000002</v>
      </c>
      <c r="I18" s="7">
        <v>88.897000000000006</v>
      </c>
      <c r="J18" s="7">
        <v>177.79400000000001</v>
      </c>
      <c r="K18" s="7">
        <v>266.69100000000003</v>
      </c>
      <c r="L18" s="7">
        <v>355.58800000000002</v>
      </c>
      <c r="M18" s="7">
        <v>444.48500000000001</v>
      </c>
      <c r="N18" s="7">
        <v>533.38200000000006</v>
      </c>
      <c r="O18" s="7">
        <v>622.279</v>
      </c>
      <c r="P18" s="7">
        <v>711.17600000000004</v>
      </c>
      <c r="Q18" s="7">
        <v>800.07299999999998</v>
      </c>
      <c r="R18" s="7">
        <v>888.97</v>
      </c>
    </row>
    <row r="19" spans="1:18" x14ac:dyDescent="0.25">
      <c r="A19" s="11" t="s">
        <v>79</v>
      </c>
      <c r="B19" s="14">
        <v>2819</v>
      </c>
      <c r="C19" s="16" t="s">
        <v>27</v>
      </c>
      <c r="D19" s="11" t="s">
        <v>6</v>
      </c>
      <c r="E19" s="7">
        <v>23430</v>
      </c>
      <c r="F19" s="7">
        <v>585.75</v>
      </c>
      <c r="G19" s="7">
        <v>178725</v>
      </c>
      <c r="H19" s="8">
        <v>644.32500000000005</v>
      </c>
      <c r="I19" s="7">
        <v>178.72499999999999</v>
      </c>
      <c r="J19" s="7">
        <v>357.45</v>
      </c>
      <c r="K19" s="7">
        <v>536.17499999999995</v>
      </c>
      <c r="L19" s="9">
        <v>714.9</v>
      </c>
      <c r="M19" s="7">
        <v>893.625</v>
      </c>
      <c r="N19" s="7">
        <v>1072.3499999999999</v>
      </c>
      <c r="O19" s="7">
        <v>1251.075</v>
      </c>
      <c r="P19" s="7">
        <v>1429.8</v>
      </c>
      <c r="Q19" s="7">
        <v>1608.5249999999999</v>
      </c>
      <c r="R19" s="7">
        <v>1787.25</v>
      </c>
    </row>
    <row r="20" spans="1:18" x14ac:dyDescent="0.25">
      <c r="A20" s="11" t="s">
        <v>80</v>
      </c>
      <c r="B20" s="14">
        <v>7727</v>
      </c>
      <c r="C20" s="16" t="s">
        <v>29</v>
      </c>
      <c r="D20" s="11" t="s">
        <v>6</v>
      </c>
      <c r="E20" s="7">
        <v>74100</v>
      </c>
      <c r="F20" s="7">
        <v>1852.5</v>
      </c>
      <c r="G20" s="7">
        <v>326543</v>
      </c>
      <c r="H20" s="8">
        <v>2037.75</v>
      </c>
      <c r="I20" s="7">
        <v>326.54300000000001</v>
      </c>
      <c r="J20" s="7">
        <v>653.08600000000001</v>
      </c>
      <c r="K20" s="7">
        <v>979.62900000000002</v>
      </c>
      <c r="L20" s="7">
        <v>1306.172</v>
      </c>
      <c r="M20" s="7">
        <v>1632.7150000000001</v>
      </c>
      <c r="N20" s="7">
        <v>1959.258</v>
      </c>
      <c r="O20" s="9">
        <v>2285.8009999999999</v>
      </c>
      <c r="P20" s="7">
        <v>2612.3440000000001</v>
      </c>
      <c r="Q20" s="7">
        <v>2938.8869999999997</v>
      </c>
      <c r="R20" s="7">
        <v>3265.4300000000003</v>
      </c>
    </row>
    <row r="21" spans="1:18" x14ac:dyDescent="0.25">
      <c r="A21" s="11" t="s">
        <v>69</v>
      </c>
      <c r="B21" s="14">
        <v>2622</v>
      </c>
      <c r="C21" s="16" t="s">
        <v>29</v>
      </c>
      <c r="D21" s="11" t="s">
        <v>6</v>
      </c>
      <c r="E21" s="7">
        <v>25140</v>
      </c>
      <c r="F21" s="7">
        <v>628.5</v>
      </c>
      <c r="G21" s="7">
        <v>153177</v>
      </c>
      <c r="H21" s="8">
        <v>691.35</v>
      </c>
      <c r="I21" s="7">
        <v>153.17699999999999</v>
      </c>
      <c r="J21" s="7">
        <v>306.35399999999998</v>
      </c>
      <c r="K21" s="7">
        <v>459.53100000000001</v>
      </c>
      <c r="L21" s="7">
        <v>612.70799999999997</v>
      </c>
      <c r="M21" s="9">
        <v>765.88499999999999</v>
      </c>
      <c r="N21" s="7">
        <v>919.06200000000001</v>
      </c>
      <c r="O21" s="7">
        <v>1072.239</v>
      </c>
      <c r="P21" s="7">
        <v>1225.4159999999999</v>
      </c>
      <c r="Q21" s="7">
        <v>1378.5929999999998</v>
      </c>
      <c r="R21" s="7">
        <v>1531.77</v>
      </c>
    </row>
    <row r="22" spans="1:18" x14ac:dyDescent="0.25">
      <c r="A22" s="11" t="s">
        <v>47</v>
      </c>
      <c r="B22" s="14">
        <v>1993</v>
      </c>
      <c r="C22" s="16" t="s">
        <v>30</v>
      </c>
      <c r="D22" s="11" t="s">
        <v>6</v>
      </c>
      <c r="E22" s="7">
        <v>9550</v>
      </c>
      <c r="F22" s="7">
        <v>238.75</v>
      </c>
      <c r="G22" s="7">
        <v>126217</v>
      </c>
      <c r="H22" s="8">
        <v>262.625</v>
      </c>
      <c r="I22" s="7">
        <v>126.217</v>
      </c>
      <c r="J22" s="7">
        <v>252.434</v>
      </c>
      <c r="K22" s="9">
        <v>378.65100000000001</v>
      </c>
      <c r="L22" s="7">
        <v>504.86799999999999</v>
      </c>
      <c r="M22" s="7">
        <v>631.08500000000004</v>
      </c>
      <c r="N22" s="7">
        <v>757.30200000000002</v>
      </c>
      <c r="O22" s="7">
        <v>883.51900000000001</v>
      </c>
      <c r="P22" s="7">
        <v>1009.736</v>
      </c>
      <c r="Q22" s="7">
        <v>1135.953</v>
      </c>
      <c r="R22" s="7">
        <v>1262.17</v>
      </c>
    </row>
    <row r="23" spans="1:18" x14ac:dyDescent="0.25">
      <c r="A23" s="11" t="s">
        <v>47</v>
      </c>
      <c r="B23" s="14">
        <v>2456</v>
      </c>
      <c r="C23" s="16" t="s">
        <v>30</v>
      </c>
      <c r="D23" s="11" t="s">
        <v>6</v>
      </c>
      <c r="E23" s="7">
        <v>11760</v>
      </c>
      <c r="F23" s="7">
        <v>294</v>
      </c>
      <c r="G23" s="7">
        <v>140287</v>
      </c>
      <c r="H23" s="8">
        <v>323.39999999999998</v>
      </c>
      <c r="I23" s="7">
        <v>140.28700000000001</v>
      </c>
      <c r="J23" s="7">
        <v>280.57400000000001</v>
      </c>
      <c r="K23" s="9">
        <v>420.86099999999999</v>
      </c>
      <c r="L23" s="7">
        <v>561.14800000000002</v>
      </c>
      <c r="M23" s="7">
        <v>701.43500000000006</v>
      </c>
      <c r="N23" s="7">
        <v>841.72199999999998</v>
      </c>
      <c r="O23" s="7">
        <v>982.00900000000001</v>
      </c>
      <c r="P23" s="7">
        <v>1122.296</v>
      </c>
      <c r="Q23" s="7">
        <v>1262.5829999999999</v>
      </c>
      <c r="R23" s="7">
        <v>1402.8700000000001</v>
      </c>
    </row>
    <row r="24" spans="1:18" x14ac:dyDescent="0.25">
      <c r="A24" s="11" t="s">
        <v>31</v>
      </c>
      <c r="B24" s="14">
        <v>36851</v>
      </c>
      <c r="C24" s="16" t="s">
        <v>32</v>
      </c>
      <c r="D24" s="11" t="s">
        <v>6</v>
      </c>
      <c r="E24" s="7">
        <v>40170</v>
      </c>
      <c r="F24" s="7">
        <v>1004.25</v>
      </c>
      <c r="G24" s="7">
        <v>1287205</v>
      </c>
      <c r="H24" s="8">
        <v>1104.675</v>
      </c>
      <c r="I24" s="9">
        <v>1287.2049999999999</v>
      </c>
      <c r="J24" s="7">
        <v>2574.41</v>
      </c>
      <c r="K24" s="7">
        <v>3861.6150000000002</v>
      </c>
      <c r="L24" s="7">
        <v>5148.82</v>
      </c>
      <c r="M24" s="7">
        <v>6436.0250000000005</v>
      </c>
      <c r="N24" s="7">
        <v>7723.2300000000005</v>
      </c>
      <c r="O24" s="7">
        <v>9010.4349999999995</v>
      </c>
      <c r="P24" s="7">
        <v>10297.64</v>
      </c>
      <c r="Q24" s="7">
        <v>11584.844999999999</v>
      </c>
      <c r="R24" s="7">
        <v>12872.050000000001</v>
      </c>
    </row>
    <row r="25" spans="1:18" x14ac:dyDescent="0.25">
      <c r="A25" s="11" t="s">
        <v>51</v>
      </c>
      <c r="B25" s="14">
        <v>11296</v>
      </c>
      <c r="C25" s="16" t="s">
        <v>32</v>
      </c>
      <c r="D25" s="11" t="s">
        <v>6</v>
      </c>
      <c r="E25" s="7">
        <v>144360</v>
      </c>
      <c r="F25" s="7">
        <v>3609</v>
      </c>
      <c r="G25" s="7">
        <v>546952</v>
      </c>
      <c r="H25" s="8">
        <v>3969.9</v>
      </c>
      <c r="I25" s="7">
        <v>546.952</v>
      </c>
      <c r="J25" s="7">
        <v>1093.904</v>
      </c>
      <c r="K25" s="7">
        <v>1640.856</v>
      </c>
      <c r="L25" s="7">
        <v>2187.808</v>
      </c>
      <c r="M25" s="7">
        <v>2734.76</v>
      </c>
      <c r="N25" s="7">
        <v>3281.712</v>
      </c>
      <c r="O25" s="7">
        <v>3828.6640000000002</v>
      </c>
      <c r="P25" s="9">
        <v>4375.616</v>
      </c>
      <c r="Q25" s="7">
        <v>4922.5679999999993</v>
      </c>
      <c r="R25" s="7">
        <v>5469.52</v>
      </c>
    </row>
    <row r="26" spans="1:18" x14ac:dyDescent="0.25">
      <c r="A26" s="11" t="s">
        <v>51</v>
      </c>
      <c r="B26" s="14">
        <v>5882</v>
      </c>
      <c r="C26" s="16" t="s">
        <v>33</v>
      </c>
      <c r="D26" s="11" t="s">
        <v>6</v>
      </c>
      <c r="E26" s="7">
        <v>75170</v>
      </c>
      <c r="F26" s="7">
        <v>1879.25</v>
      </c>
      <c r="G26" s="7">
        <v>313864</v>
      </c>
      <c r="H26" s="8">
        <v>2067.1750000000002</v>
      </c>
      <c r="I26" s="7">
        <v>313.86400000000003</v>
      </c>
      <c r="J26" s="7">
        <v>627.72800000000007</v>
      </c>
      <c r="K26" s="7">
        <v>941.59199999999998</v>
      </c>
      <c r="L26" s="7">
        <v>1255.4560000000001</v>
      </c>
      <c r="M26" s="7">
        <v>1569.32</v>
      </c>
      <c r="N26" s="7">
        <v>1883.184</v>
      </c>
      <c r="O26" s="9">
        <v>2197.0480000000002</v>
      </c>
      <c r="P26" s="7">
        <v>2510.9120000000003</v>
      </c>
      <c r="Q26" s="7">
        <v>2824.7759999999998</v>
      </c>
      <c r="R26" s="7">
        <v>3138.64</v>
      </c>
    </row>
    <row r="27" spans="1:18" x14ac:dyDescent="0.25">
      <c r="A27" s="11" t="s">
        <v>81</v>
      </c>
      <c r="B27" s="14">
        <v>3555</v>
      </c>
      <c r="C27" s="16" t="s">
        <v>22</v>
      </c>
      <c r="D27" s="11" t="s">
        <v>6</v>
      </c>
      <c r="E27" s="7">
        <v>45430</v>
      </c>
      <c r="F27" s="7">
        <v>1135.75</v>
      </c>
      <c r="G27" s="7">
        <v>227093</v>
      </c>
      <c r="H27" s="8">
        <v>1249.325</v>
      </c>
      <c r="I27" s="7">
        <v>227.09300000000002</v>
      </c>
      <c r="J27" s="7">
        <v>454.18600000000004</v>
      </c>
      <c r="K27" s="7">
        <v>681.279</v>
      </c>
      <c r="L27" s="7">
        <v>908.37200000000007</v>
      </c>
      <c r="M27" s="7">
        <v>1135.4649999999999</v>
      </c>
      <c r="N27" s="9">
        <v>1362.558</v>
      </c>
      <c r="O27" s="7">
        <v>1589.6510000000001</v>
      </c>
      <c r="P27" s="7">
        <v>1816.7440000000001</v>
      </c>
      <c r="Q27" s="7">
        <v>2043.8369999999998</v>
      </c>
      <c r="R27" s="7">
        <v>2270.9299999999998</v>
      </c>
    </row>
    <row r="28" spans="1:18" x14ac:dyDescent="0.25">
      <c r="A28" s="11" t="s">
        <v>82</v>
      </c>
      <c r="B28" s="14">
        <v>4072</v>
      </c>
      <c r="C28" s="16" t="s">
        <v>22</v>
      </c>
      <c r="D28" s="11" t="s">
        <v>6</v>
      </c>
      <c r="E28" s="7">
        <v>221190</v>
      </c>
      <c r="F28" s="7">
        <v>5529.75</v>
      </c>
      <c r="G28" s="7">
        <v>1760293</v>
      </c>
      <c r="H28" s="8">
        <v>6082.7250000000004</v>
      </c>
      <c r="I28" s="7">
        <v>1760.2930000000001</v>
      </c>
      <c r="J28" s="7">
        <v>3520.5860000000002</v>
      </c>
      <c r="K28" s="7">
        <v>5280.8789999999999</v>
      </c>
      <c r="L28" s="9">
        <v>7041.1720000000005</v>
      </c>
      <c r="M28" s="7">
        <v>8801.4650000000001</v>
      </c>
      <c r="N28" s="7">
        <v>10561.758</v>
      </c>
      <c r="O28" s="7">
        <v>12322.050999999999</v>
      </c>
      <c r="P28" s="7">
        <v>14082.344000000001</v>
      </c>
      <c r="Q28" s="7">
        <v>15842.636999999999</v>
      </c>
      <c r="R28" s="7">
        <v>17602.93</v>
      </c>
    </row>
    <row r="29" spans="1:18" x14ac:dyDescent="0.25">
      <c r="A29" s="11" t="s">
        <v>83</v>
      </c>
      <c r="B29" s="14">
        <v>5141</v>
      </c>
      <c r="C29" s="16"/>
      <c r="D29" s="11" t="s">
        <v>6</v>
      </c>
      <c r="E29" s="7">
        <v>6580</v>
      </c>
      <c r="F29" s="7">
        <v>164.5</v>
      </c>
      <c r="G29" s="7">
        <v>77115</v>
      </c>
      <c r="H29" s="8">
        <v>180.95</v>
      </c>
      <c r="I29" s="7">
        <v>77.114999999999995</v>
      </c>
      <c r="J29" s="7">
        <v>154.22999999999999</v>
      </c>
      <c r="K29" s="9">
        <v>231.345</v>
      </c>
      <c r="L29" s="7">
        <v>308.45999999999998</v>
      </c>
      <c r="M29" s="7">
        <v>385.57499999999999</v>
      </c>
      <c r="N29" s="7">
        <v>462.69</v>
      </c>
      <c r="O29" s="7">
        <v>539.80500000000006</v>
      </c>
      <c r="P29" s="7">
        <v>616.91999999999996</v>
      </c>
      <c r="Q29" s="7">
        <v>694.03499999999997</v>
      </c>
      <c r="R29" s="7">
        <v>771.15</v>
      </c>
    </row>
    <row r="30" spans="1:18" x14ac:dyDescent="0.25">
      <c r="A30" s="11" t="s">
        <v>34</v>
      </c>
      <c r="B30" s="14">
        <v>3855</v>
      </c>
      <c r="C30" s="16"/>
      <c r="D30" s="11" t="s">
        <v>6</v>
      </c>
      <c r="E30" s="7">
        <v>2970</v>
      </c>
      <c r="F30" s="7">
        <v>74.25</v>
      </c>
      <c r="G30" s="7">
        <v>21819</v>
      </c>
      <c r="H30" s="8">
        <v>81.674999999999997</v>
      </c>
      <c r="I30" s="7">
        <v>21.818999999999999</v>
      </c>
      <c r="J30" s="7">
        <v>43.637999999999998</v>
      </c>
      <c r="K30" s="7">
        <v>65.457000000000008</v>
      </c>
      <c r="L30" s="9">
        <v>87.275999999999996</v>
      </c>
      <c r="M30" s="7">
        <v>109.095</v>
      </c>
      <c r="N30" s="7">
        <v>130.91400000000002</v>
      </c>
      <c r="O30" s="7">
        <v>152.733</v>
      </c>
      <c r="P30" s="7">
        <v>174.55199999999999</v>
      </c>
      <c r="Q30" s="7">
        <v>196.37099999999998</v>
      </c>
      <c r="R30" s="7">
        <v>218.19</v>
      </c>
    </row>
    <row r="31" spans="1:18" ht="30" x14ac:dyDescent="0.25">
      <c r="A31" s="11" t="s">
        <v>84</v>
      </c>
      <c r="B31" s="14">
        <v>10742</v>
      </c>
      <c r="C31" s="16"/>
      <c r="D31" s="11" t="s">
        <v>6</v>
      </c>
      <c r="E31" s="7">
        <v>8270</v>
      </c>
      <c r="F31" s="7">
        <v>206.75</v>
      </c>
      <c r="G31" s="7">
        <v>60907</v>
      </c>
      <c r="H31" s="8">
        <v>227.42500000000001</v>
      </c>
      <c r="I31" s="7">
        <v>60.907000000000004</v>
      </c>
      <c r="J31" s="7">
        <v>121.81400000000001</v>
      </c>
      <c r="K31" s="7">
        <v>182.721</v>
      </c>
      <c r="L31" s="9">
        <v>243.62800000000001</v>
      </c>
      <c r="M31" s="7">
        <v>304.53500000000003</v>
      </c>
      <c r="N31" s="7">
        <v>365.44200000000001</v>
      </c>
      <c r="O31" s="7">
        <v>426.34899999999999</v>
      </c>
      <c r="P31" s="7">
        <v>487.25600000000003</v>
      </c>
      <c r="Q31" s="7">
        <v>548.16300000000001</v>
      </c>
      <c r="R31" s="7">
        <v>609.07000000000005</v>
      </c>
    </row>
    <row r="32" spans="1:18" s="10" customFormat="1" x14ac:dyDescent="0.25">
      <c r="A32" s="11" t="s">
        <v>56</v>
      </c>
      <c r="B32" s="7">
        <v>4535</v>
      </c>
      <c r="C32" s="15" t="s">
        <v>14</v>
      </c>
      <c r="D32" s="6" t="s">
        <v>15</v>
      </c>
      <c r="E32" s="7">
        <v>17370</v>
      </c>
      <c r="F32" s="7">
        <v>434.25</v>
      </c>
      <c r="G32" s="7">
        <v>499596</v>
      </c>
      <c r="H32" s="8">
        <v>477.67500000000001</v>
      </c>
      <c r="I32" s="9">
        <v>499.596</v>
      </c>
      <c r="J32" s="7">
        <v>999.19200000000001</v>
      </c>
      <c r="K32" s="7">
        <v>1498.788</v>
      </c>
      <c r="L32" s="7">
        <v>1998.384</v>
      </c>
      <c r="M32" s="12">
        <v>2497.98</v>
      </c>
      <c r="N32" s="7">
        <v>2997.576</v>
      </c>
      <c r="O32" s="7">
        <v>3497.172</v>
      </c>
      <c r="P32" s="7">
        <v>3996.768</v>
      </c>
      <c r="Q32" s="7">
        <v>4496.3639999999996</v>
      </c>
      <c r="R32" s="7">
        <v>4995.96</v>
      </c>
    </row>
    <row r="33" spans="1:18" x14ac:dyDescent="0.25">
      <c r="A33" s="11" t="s">
        <v>85</v>
      </c>
      <c r="B33" s="14">
        <v>20117</v>
      </c>
      <c r="C33" s="16" t="s">
        <v>16</v>
      </c>
      <c r="D33" s="11" t="s">
        <v>15</v>
      </c>
      <c r="E33" s="7">
        <v>134990</v>
      </c>
      <c r="F33" s="7">
        <v>3374.75</v>
      </c>
      <c r="G33" s="7">
        <v>546780</v>
      </c>
      <c r="H33" s="8">
        <v>3712.2249999999999</v>
      </c>
      <c r="I33" s="7">
        <v>546.78</v>
      </c>
      <c r="J33" s="7">
        <v>1093.56</v>
      </c>
      <c r="K33" s="7">
        <v>1640.3400000000001</v>
      </c>
      <c r="L33" s="7">
        <v>2187.12</v>
      </c>
      <c r="M33" s="12">
        <v>2733.9</v>
      </c>
      <c r="N33" s="7">
        <v>3280.6800000000003</v>
      </c>
      <c r="O33" s="9">
        <v>3827.46</v>
      </c>
      <c r="P33" s="7">
        <v>4374.24</v>
      </c>
      <c r="Q33" s="7">
        <v>4921.0199999999995</v>
      </c>
      <c r="R33" s="7">
        <v>5467.8</v>
      </c>
    </row>
    <row r="34" spans="1:18" x14ac:dyDescent="0.25">
      <c r="A34" s="11" t="s">
        <v>86</v>
      </c>
      <c r="B34" s="14">
        <v>21279</v>
      </c>
      <c r="C34" s="16" t="s">
        <v>24</v>
      </c>
      <c r="D34" s="11" t="s">
        <v>15</v>
      </c>
      <c r="E34" s="7">
        <v>68090</v>
      </c>
      <c r="F34" s="7">
        <v>1702.25</v>
      </c>
      <c r="G34" s="7">
        <v>607090</v>
      </c>
      <c r="H34" s="8">
        <v>1872.4749999999999</v>
      </c>
      <c r="I34" s="7">
        <v>607.09</v>
      </c>
      <c r="J34" s="7">
        <v>1214.18</v>
      </c>
      <c r="K34" s="7">
        <v>1821.27</v>
      </c>
      <c r="L34" s="9">
        <v>2428.36</v>
      </c>
      <c r="M34" s="12">
        <v>3035.4500000000003</v>
      </c>
      <c r="N34" s="7">
        <v>3642.54</v>
      </c>
      <c r="O34" s="7">
        <v>4249.63</v>
      </c>
      <c r="P34" s="7">
        <v>4856.72</v>
      </c>
      <c r="Q34" s="7">
        <v>5463.8099999999995</v>
      </c>
      <c r="R34" s="7">
        <v>6070.9000000000005</v>
      </c>
    </row>
    <row r="35" spans="1:18" x14ac:dyDescent="0.25">
      <c r="A35" s="11" t="s">
        <v>87</v>
      </c>
      <c r="B35" s="14">
        <v>75260</v>
      </c>
      <c r="C35" s="16" t="s">
        <v>24</v>
      </c>
      <c r="D35" s="11" t="s">
        <v>15</v>
      </c>
      <c r="E35" s="7">
        <v>72250</v>
      </c>
      <c r="F35" s="7">
        <v>1806.25</v>
      </c>
      <c r="G35" s="7">
        <v>440271</v>
      </c>
      <c r="H35" s="8">
        <v>1986.875</v>
      </c>
      <c r="I35" s="7">
        <v>440.27100000000002</v>
      </c>
      <c r="J35" s="7">
        <v>880.54200000000003</v>
      </c>
      <c r="K35" s="7">
        <v>1320.8130000000001</v>
      </c>
      <c r="L35" s="7">
        <v>1761.0840000000001</v>
      </c>
      <c r="M35" s="9">
        <v>2201.355</v>
      </c>
      <c r="N35" s="7">
        <v>2641.6260000000002</v>
      </c>
      <c r="O35" s="7">
        <v>3081.8969999999999</v>
      </c>
      <c r="P35" s="7">
        <v>3522.1680000000001</v>
      </c>
      <c r="Q35" s="7">
        <v>3962.4389999999999</v>
      </c>
      <c r="R35" s="7">
        <v>4402.71</v>
      </c>
    </row>
    <row r="36" spans="1:18" x14ac:dyDescent="0.25">
      <c r="A36" s="11" t="s">
        <v>60</v>
      </c>
      <c r="B36" s="14">
        <v>3099</v>
      </c>
      <c r="C36" s="16" t="s">
        <v>25</v>
      </c>
      <c r="D36" s="11" t="s">
        <v>15</v>
      </c>
      <c r="E36" s="7">
        <v>18810</v>
      </c>
      <c r="F36" s="7">
        <v>470.25</v>
      </c>
      <c r="G36" s="7">
        <v>179804</v>
      </c>
      <c r="H36" s="8">
        <v>517.27499999999998</v>
      </c>
      <c r="I36" s="7">
        <v>179.804</v>
      </c>
      <c r="J36" s="7">
        <v>359.608</v>
      </c>
      <c r="K36" s="9">
        <v>539.41200000000003</v>
      </c>
      <c r="L36" s="7">
        <v>719.21600000000001</v>
      </c>
      <c r="M36" s="7">
        <v>899.02</v>
      </c>
      <c r="N36" s="7">
        <v>1078.8240000000001</v>
      </c>
      <c r="O36" s="7">
        <v>1258.6279999999999</v>
      </c>
      <c r="P36" s="7">
        <v>1438.432</v>
      </c>
      <c r="Q36" s="7">
        <v>1618.2359999999999</v>
      </c>
      <c r="R36" s="7">
        <v>1798.04</v>
      </c>
    </row>
    <row r="37" spans="1:18" x14ac:dyDescent="0.25">
      <c r="A37" s="11" t="s">
        <v>79</v>
      </c>
      <c r="B37" s="14">
        <v>5149</v>
      </c>
      <c r="C37" s="16" t="s">
        <v>27</v>
      </c>
      <c r="D37" s="11" t="s">
        <v>15</v>
      </c>
      <c r="E37" s="7">
        <v>26310</v>
      </c>
      <c r="F37" s="7">
        <v>657.75</v>
      </c>
      <c r="G37" s="7">
        <v>267954</v>
      </c>
      <c r="H37" s="8">
        <v>723.52499999999998</v>
      </c>
      <c r="I37" s="7">
        <v>267.95400000000001</v>
      </c>
      <c r="J37" s="7">
        <v>535.90800000000002</v>
      </c>
      <c r="K37" s="9">
        <v>803.86199999999997</v>
      </c>
      <c r="L37" s="7">
        <v>1071.816</v>
      </c>
      <c r="M37" s="7">
        <v>1339.77</v>
      </c>
      <c r="N37" s="7">
        <v>1607.7239999999999</v>
      </c>
      <c r="O37" s="7">
        <v>1875.6780000000001</v>
      </c>
      <c r="P37" s="7">
        <v>2143.6320000000001</v>
      </c>
      <c r="Q37" s="7">
        <v>2411.5859999999998</v>
      </c>
      <c r="R37" s="7">
        <v>2679.54</v>
      </c>
    </row>
    <row r="38" spans="1:18" x14ac:dyDescent="0.25">
      <c r="A38" s="11" t="s">
        <v>80</v>
      </c>
      <c r="B38" s="14">
        <v>20926</v>
      </c>
      <c r="C38" s="16" t="s">
        <v>29</v>
      </c>
      <c r="D38" s="11" t="s">
        <v>15</v>
      </c>
      <c r="E38" s="7">
        <v>120320</v>
      </c>
      <c r="F38" s="7">
        <v>3008</v>
      </c>
      <c r="G38" s="7">
        <v>661680</v>
      </c>
      <c r="H38" s="8">
        <v>3308.8</v>
      </c>
      <c r="I38" s="7">
        <v>661.68000000000006</v>
      </c>
      <c r="J38" s="7">
        <v>1323.3600000000001</v>
      </c>
      <c r="K38" s="7">
        <v>1985.04</v>
      </c>
      <c r="L38" s="7">
        <v>2646.7200000000003</v>
      </c>
      <c r="M38" s="7">
        <v>3308.4</v>
      </c>
      <c r="N38" s="9">
        <v>3970.08</v>
      </c>
      <c r="O38" s="7">
        <v>4631.76</v>
      </c>
      <c r="P38" s="7">
        <v>5293.4400000000005</v>
      </c>
      <c r="Q38" s="7">
        <v>5955.12</v>
      </c>
      <c r="R38" s="7">
        <v>6616.8</v>
      </c>
    </row>
    <row r="39" spans="1:18" x14ac:dyDescent="0.25">
      <c r="A39" s="11" t="s">
        <v>88</v>
      </c>
      <c r="B39" s="14">
        <v>1598</v>
      </c>
      <c r="C39" s="16" t="s">
        <v>30</v>
      </c>
      <c r="D39" s="11" t="s">
        <v>15</v>
      </c>
      <c r="E39" s="7">
        <v>1530</v>
      </c>
      <c r="F39" s="7">
        <v>38.25</v>
      </c>
      <c r="G39" s="7">
        <v>108296</v>
      </c>
      <c r="H39" s="8">
        <v>42.075000000000003</v>
      </c>
      <c r="I39" s="9">
        <v>108.29600000000001</v>
      </c>
      <c r="J39" s="7">
        <v>216.59200000000001</v>
      </c>
      <c r="K39" s="7">
        <v>324.88800000000003</v>
      </c>
      <c r="L39" s="7">
        <v>433.18400000000003</v>
      </c>
      <c r="M39" s="7">
        <v>541.48</v>
      </c>
      <c r="N39" s="7">
        <v>649.77600000000007</v>
      </c>
      <c r="O39" s="7">
        <v>758.072</v>
      </c>
      <c r="P39" s="7">
        <v>866.36800000000005</v>
      </c>
      <c r="Q39" s="7">
        <v>974.66399999999987</v>
      </c>
      <c r="R39" s="7">
        <v>1082.96</v>
      </c>
    </row>
    <row r="40" spans="1:18" ht="30" x14ac:dyDescent="0.25">
      <c r="A40" s="11" t="s">
        <v>89</v>
      </c>
      <c r="B40" s="14">
        <v>22644</v>
      </c>
      <c r="C40" s="16"/>
      <c r="D40" s="11" t="s">
        <v>15</v>
      </c>
      <c r="E40" s="7">
        <v>1680</v>
      </c>
      <c r="F40" s="7">
        <v>42</v>
      </c>
      <c r="G40" s="7">
        <v>89217</v>
      </c>
      <c r="H40" s="8">
        <v>46.2</v>
      </c>
      <c r="I40" s="9">
        <v>89.216999999999999</v>
      </c>
      <c r="J40" s="7">
        <v>178.434</v>
      </c>
      <c r="K40" s="7">
        <v>267.65100000000001</v>
      </c>
      <c r="L40" s="7">
        <v>356.86799999999999</v>
      </c>
      <c r="M40" s="7">
        <v>446.08500000000004</v>
      </c>
      <c r="N40" s="7">
        <v>535.30200000000002</v>
      </c>
      <c r="O40" s="7">
        <v>624.51900000000001</v>
      </c>
      <c r="P40" s="7">
        <v>713.73599999999999</v>
      </c>
      <c r="Q40" s="7">
        <v>802.95299999999997</v>
      </c>
      <c r="R40" s="7">
        <v>892.17000000000007</v>
      </c>
    </row>
    <row r="41" spans="1:18" x14ac:dyDescent="0.25">
      <c r="A41" s="11"/>
      <c r="B41" s="14"/>
      <c r="C41" s="16"/>
      <c r="D41" s="11"/>
      <c r="E41" s="7"/>
      <c r="F41" s="7"/>
      <c r="G41" s="7"/>
      <c r="H41" s="8"/>
      <c r="I41" s="7"/>
      <c r="J41" s="7"/>
      <c r="K41" s="9"/>
      <c r="L41" s="7"/>
      <c r="M41" s="7"/>
      <c r="N41" s="7"/>
      <c r="O41" s="7"/>
      <c r="P41" s="7"/>
      <c r="Q41" s="7"/>
      <c r="R41" s="7"/>
    </row>
    <row r="42" spans="1:18" x14ac:dyDescent="0.25">
      <c r="A42" s="11"/>
      <c r="B42" s="14"/>
      <c r="C42" s="16"/>
      <c r="D42" s="11"/>
      <c r="E42" s="7"/>
      <c r="F42" s="7"/>
      <c r="G42" s="7"/>
      <c r="H42" s="8"/>
      <c r="I42" s="7"/>
      <c r="J42" s="7"/>
      <c r="K42" s="7"/>
      <c r="L42" s="7"/>
      <c r="M42" s="7"/>
      <c r="N42" s="7"/>
      <c r="O42" s="7"/>
      <c r="P42" s="9"/>
      <c r="Q42" s="7"/>
      <c r="R42" s="7"/>
    </row>
    <row r="43" spans="1:18" x14ac:dyDescent="0.25">
      <c r="A43" s="11"/>
      <c r="B43" s="14"/>
      <c r="C43" s="16"/>
      <c r="D43" s="11"/>
      <c r="E43" s="7"/>
      <c r="F43" s="7"/>
      <c r="G43" s="7"/>
      <c r="H43" s="8"/>
      <c r="I43" s="7"/>
      <c r="J43" s="9"/>
      <c r="K43" s="7"/>
      <c r="L43" s="7"/>
      <c r="M43" s="7"/>
      <c r="N43" s="7"/>
      <c r="O43" s="7"/>
      <c r="P43" s="7"/>
      <c r="Q43" s="7"/>
      <c r="R43" s="7"/>
    </row>
    <row r="44" spans="1:18" x14ac:dyDescent="0.25">
      <c r="A44" s="11"/>
      <c r="B44" s="14"/>
      <c r="C44" s="16"/>
      <c r="D44" s="11"/>
      <c r="E44" s="7"/>
      <c r="F44" s="7"/>
      <c r="G44" s="7"/>
      <c r="H44" s="8"/>
      <c r="I44" s="7"/>
      <c r="J44" s="7"/>
      <c r="K44" s="7"/>
      <c r="L44" s="7"/>
      <c r="M44" s="7"/>
      <c r="N44" s="9"/>
      <c r="O44" s="7"/>
      <c r="P44" s="7"/>
      <c r="Q44" s="7"/>
      <c r="R44" s="7"/>
    </row>
    <row r="45" spans="1:18" x14ac:dyDescent="0.25">
      <c r="A45" s="11"/>
      <c r="B45" s="14"/>
      <c r="C45" s="16"/>
      <c r="D45" s="11"/>
      <c r="E45" s="7"/>
      <c r="F45" s="7"/>
      <c r="G45" s="7"/>
      <c r="H45" s="8"/>
      <c r="I45" s="7"/>
      <c r="J45" s="7"/>
      <c r="K45" s="7"/>
      <c r="L45" s="7"/>
      <c r="M45" s="7"/>
      <c r="N45" s="7"/>
      <c r="O45" s="7"/>
      <c r="P45" s="7"/>
      <c r="Q45" s="9"/>
      <c r="R45" s="7"/>
    </row>
    <row r="46" spans="1:18" x14ac:dyDescent="0.25">
      <c r="A46" s="11"/>
      <c r="B46" s="14"/>
      <c r="C46" s="16"/>
      <c r="D46" s="11"/>
      <c r="E46" s="7"/>
      <c r="F46" s="7"/>
      <c r="G46" s="7"/>
      <c r="H46" s="8"/>
      <c r="I46" s="7"/>
      <c r="J46" s="9"/>
      <c r="K46" s="7"/>
      <c r="L46" s="7"/>
      <c r="M46" s="7"/>
      <c r="N46" s="7"/>
      <c r="O46" s="7"/>
      <c r="P46" s="7"/>
      <c r="Q46" s="7"/>
      <c r="R46" s="7"/>
    </row>
    <row r="47" spans="1:18" x14ac:dyDescent="0.25">
      <c r="A47" s="11"/>
      <c r="B47" s="14"/>
      <c r="C47" s="16"/>
      <c r="D47" s="11"/>
      <c r="E47" s="7"/>
      <c r="F47" s="7"/>
      <c r="G47" s="7"/>
      <c r="H47" s="8"/>
      <c r="I47" s="7"/>
      <c r="J47" s="9"/>
      <c r="K47" s="7"/>
      <c r="L47" s="7"/>
      <c r="M47" s="7"/>
      <c r="N47" s="7"/>
      <c r="O47" s="7"/>
      <c r="P47" s="7"/>
      <c r="Q47" s="7"/>
      <c r="R47" s="7"/>
    </row>
    <row r="48" spans="1:18" x14ac:dyDescent="0.25">
      <c r="A48" s="11"/>
      <c r="B48" s="14"/>
      <c r="C48" s="16"/>
      <c r="D48" s="11"/>
      <c r="E48" s="7"/>
      <c r="F48" s="7"/>
      <c r="G48" s="7"/>
      <c r="H48" s="8"/>
      <c r="I48" s="7"/>
      <c r="J48" s="9"/>
      <c r="K48" s="7"/>
      <c r="L48" s="7"/>
      <c r="M48" s="7"/>
      <c r="N48" s="7"/>
      <c r="O48" s="7"/>
      <c r="P48" s="7"/>
      <c r="Q48" s="7"/>
      <c r="R48" s="7"/>
    </row>
    <row r="49" spans="1:18" x14ac:dyDescent="0.25">
      <c r="A49" s="11"/>
      <c r="B49" s="14"/>
      <c r="C49" s="16"/>
      <c r="D49" s="11"/>
      <c r="E49" s="7"/>
      <c r="F49" s="7"/>
      <c r="G49" s="7"/>
      <c r="H49" s="8"/>
      <c r="I49" s="7"/>
      <c r="J49" s="7"/>
      <c r="K49" s="7"/>
      <c r="L49" s="7"/>
      <c r="M49" s="9"/>
      <c r="N49" s="7"/>
      <c r="O49" s="7"/>
      <c r="P49" s="7"/>
      <c r="Q49" s="7"/>
      <c r="R49" s="7"/>
    </row>
    <row r="50" spans="1:18" x14ac:dyDescent="0.25">
      <c r="A50" s="11"/>
      <c r="B50" s="14"/>
      <c r="C50" s="16"/>
      <c r="D50" s="11"/>
      <c r="E50" s="7"/>
      <c r="F50" s="7"/>
      <c r="G50" s="7"/>
      <c r="H50" s="8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x14ac:dyDescent="0.25">
      <c r="A51" s="11"/>
      <c r="B51" s="14"/>
      <c r="C51" s="16"/>
      <c r="D51" s="11"/>
      <c r="E51" s="7"/>
      <c r="F51" s="7"/>
      <c r="G51" s="7"/>
      <c r="H51" s="8"/>
      <c r="I51" s="7"/>
      <c r="J51" s="7"/>
      <c r="K51" s="9"/>
      <c r="L51" s="7"/>
      <c r="M51" s="7"/>
      <c r="N51" s="7"/>
      <c r="O51" s="7"/>
      <c r="P51" s="7"/>
      <c r="Q51" s="7"/>
      <c r="R51" s="7"/>
    </row>
    <row r="52" spans="1:18" x14ac:dyDescent="0.25">
      <c r="A52" s="11"/>
      <c r="B52" s="14"/>
      <c r="C52" s="16"/>
      <c r="D52" s="11"/>
      <c r="E52" s="7"/>
      <c r="F52" s="7"/>
      <c r="G52" s="7"/>
      <c r="H52" s="8"/>
      <c r="I52" s="7"/>
      <c r="J52" s="7"/>
      <c r="K52" s="7"/>
      <c r="L52" s="9"/>
      <c r="M52" s="7"/>
      <c r="N52" s="7"/>
      <c r="O52" s="7"/>
      <c r="P52" s="7"/>
      <c r="Q52" s="7"/>
      <c r="R52" s="7"/>
    </row>
    <row r="53" spans="1:18" x14ac:dyDescent="0.25">
      <c r="A53" s="11"/>
      <c r="B53" s="14"/>
      <c r="C53" s="16"/>
      <c r="D53" s="11"/>
      <c r="E53" s="7"/>
      <c r="F53" s="7"/>
      <c r="G53" s="7"/>
      <c r="H53" s="8"/>
      <c r="I53" s="7"/>
      <c r="J53" s="7"/>
      <c r="K53" s="7"/>
      <c r="L53" s="9"/>
      <c r="M53" s="7"/>
      <c r="N53" s="7"/>
      <c r="O53" s="7"/>
      <c r="P53" s="7"/>
      <c r="Q53" s="7"/>
      <c r="R53" s="7"/>
    </row>
    <row r="54" spans="1:18" x14ac:dyDescent="0.25">
      <c r="A54" s="11"/>
      <c r="B54" s="14"/>
      <c r="C54" s="16"/>
      <c r="D54" s="11"/>
      <c r="E54" s="7"/>
      <c r="F54" s="7"/>
      <c r="G54" s="7"/>
      <c r="H54" s="8"/>
      <c r="I54" s="7"/>
      <c r="J54" s="7"/>
      <c r="K54" s="7"/>
      <c r="L54" s="9"/>
      <c r="M54" s="7"/>
      <c r="N54" s="7"/>
      <c r="O54" s="7"/>
      <c r="P54" s="7"/>
      <c r="Q54" s="7"/>
      <c r="R54" s="7"/>
    </row>
    <row r="55" spans="1:18" x14ac:dyDescent="0.25">
      <c r="A55" s="11"/>
      <c r="B55" s="14"/>
      <c r="C55" s="16"/>
      <c r="D55" s="11"/>
      <c r="E55" s="7"/>
      <c r="F55" s="7"/>
      <c r="G55" s="7"/>
      <c r="H55" s="8"/>
      <c r="I55" s="7"/>
      <c r="J55" s="9"/>
      <c r="K55" s="7"/>
      <c r="L55" s="7"/>
      <c r="M55" s="7"/>
      <c r="N55" s="7"/>
      <c r="O55" s="7"/>
      <c r="P55" s="7"/>
      <c r="Q55" s="7"/>
      <c r="R55" s="7"/>
    </row>
    <row r="56" spans="1:18" x14ac:dyDescent="0.25">
      <c r="A56" s="11"/>
      <c r="B56" s="14"/>
      <c r="C56" s="16"/>
      <c r="D56" s="11"/>
      <c r="E56" s="7"/>
      <c r="F56" s="7"/>
      <c r="G56" s="7"/>
      <c r="H56" s="8"/>
      <c r="I56" s="9"/>
      <c r="J56" s="7"/>
      <c r="K56" s="7"/>
      <c r="L56" s="7"/>
      <c r="M56" s="7"/>
      <c r="N56" s="7"/>
      <c r="O56" s="7"/>
      <c r="P56" s="7"/>
      <c r="Q56" s="7"/>
      <c r="R56" s="7"/>
    </row>
    <row r="57" spans="1:18" x14ac:dyDescent="0.25">
      <c r="A57" s="11"/>
      <c r="B57" s="14"/>
      <c r="C57" s="16"/>
      <c r="D57" s="11"/>
      <c r="E57" s="7"/>
      <c r="F57" s="7"/>
      <c r="G57" s="7"/>
      <c r="H57" s="8"/>
      <c r="I57" s="9"/>
      <c r="J57" s="7"/>
      <c r="K57" s="7"/>
      <c r="L57" s="7"/>
      <c r="M57" s="7"/>
      <c r="N57" s="7"/>
      <c r="O57" s="7"/>
      <c r="P57" s="7"/>
      <c r="Q57" s="7"/>
      <c r="R57" s="7"/>
    </row>
    <row r="58" spans="1:18" x14ac:dyDescent="0.25">
      <c r="A58" s="11"/>
      <c r="B58" s="14"/>
      <c r="C58" s="16"/>
      <c r="D58" s="11"/>
      <c r="E58" s="7"/>
      <c r="F58" s="7"/>
      <c r="G58" s="7"/>
      <c r="H58" s="8"/>
      <c r="I58" s="7"/>
      <c r="J58" s="7"/>
      <c r="K58" s="7"/>
      <c r="L58" s="7"/>
      <c r="M58" s="7"/>
      <c r="N58" s="7"/>
      <c r="O58" s="9"/>
      <c r="P58" s="7"/>
      <c r="Q58" s="7"/>
      <c r="R58" s="7"/>
    </row>
    <row r="59" spans="1:18" x14ac:dyDescent="0.25">
      <c r="A59" s="11"/>
      <c r="B59" s="14"/>
      <c r="C59" s="16"/>
      <c r="D59" s="11"/>
      <c r="E59" s="7"/>
      <c r="F59" s="7"/>
      <c r="G59" s="7"/>
      <c r="H59" s="8"/>
      <c r="I59" s="7"/>
      <c r="J59" s="7"/>
      <c r="K59" s="7"/>
      <c r="L59" s="7"/>
      <c r="M59" s="7"/>
      <c r="N59" s="9"/>
      <c r="O59" s="7"/>
      <c r="P59" s="7"/>
      <c r="Q59" s="7"/>
      <c r="R59" s="7"/>
    </row>
    <row r="60" spans="1:18" x14ac:dyDescent="0.25">
      <c r="A60" s="11"/>
      <c r="B60" s="14"/>
      <c r="C60" s="16"/>
      <c r="D60" s="11"/>
      <c r="E60" s="7"/>
      <c r="F60" s="7"/>
      <c r="G60" s="7"/>
      <c r="H60" s="8"/>
      <c r="I60" s="7"/>
      <c r="J60" s="7"/>
      <c r="K60" s="7"/>
      <c r="L60" s="7"/>
      <c r="M60" s="9"/>
      <c r="N60" s="7"/>
      <c r="O60" s="7"/>
      <c r="P60" s="7"/>
      <c r="Q60" s="7"/>
      <c r="R60" s="7"/>
    </row>
    <row r="61" spans="1:18" x14ac:dyDescent="0.25">
      <c r="A61" s="11"/>
      <c r="B61" s="14"/>
      <c r="C61" s="16"/>
      <c r="D61" s="11"/>
      <c r="E61" s="7"/>
      <c r="F61" s="7"/>
      <c r="G61" s="7"/>
      <c r="H61" s="8"/>
      <c r="I61" s="7"/>
      <c r="J61" s="9"/>
      <c r="K61" s="7"/>
      <c r="L61" s="7"/>
      <c r="M61" s="7"/>
      <c r="N61" s="7"/>
      <c r="O61" s="7"/>
      <c r="P61" s="7"/>
      <c r="Q61" s="7"/>
      <c r="R61" s="7"/>
    </row>
    <row r="62" spans="1:18" x14ac:dyDescent="0.25">
      <c r="A62" s="11"/>
      <c r="B62" s="14"/>
      <c r="C62" s="16"/>
      <c r="D62" s="11"/>
      <c r="E62" s="7"/>
      <c r="F62" s="7"/>
      <c r="G62" s="7"/>
      <c r="H62" s="8"/>
      <c r="I62" s="7"/>
      <c r="J62" s="9"/>
      <c r="K62" s="7"/>
      <c r="L62" s="7"/>
      <c r="M62" s="7"/>
      <c r="N62" s="7"/>
      <c r="O62" s="7"/>
      <c r="P62" s="7"/>
      <c r="Q62" s="7"/>
      <c r="R62" s="7"/>
    </row>
    <row r="63" spans="1:18" x14ac:dyDescent="0.25">
      <c r="A63" s="11"/>
      <c r="B63" s="14"/>
      <c r="C63" s="16"/>
      <c r="D63" s="11"/>
      <c r="E63" s="7"/>
      <c r="F63" s="7"/>
      <c r="G63" s="7"/>
      <c r="H63" s="8"/>
      <c r="I63" s="9"/>
      <c r="J63" s="7"/>
      <c r="K63" s="7"/>
      <c r="L63" s="7"/>
      <c r="M63" s="7"/>
      <c r="N63" s="7"/>
      <c r="O63" s="7"/>
      <c r="P63" s="7"/>
      <c r="Q63" s="7"/>
      <c r="R63" s="7"/>
    </row>
    <row r="64" spans="1:18" x14ac:dyDescent="0.25">
      <c r="A64" s="11"/>
      <c r="B64" s="14"/>
      <c r="C64" s="16"/>
      <c r="D64" s="11"/>
      <c r="E64" s="7"/>
      <c r="F64" s="7"/>
      <c r="G64" s="7"/>
      <c r="H64" s="8"/>
      <c r="I64" s="9"/>
      <c r="J64" s="7"/>
      <c r="K64" s="7"/>
      <c r="L64" s="7"/>
      <c r="M64" s="7"/>
      <c r="N64" s="7"/>
      <c r="O64" s="7"/>
      <c r="P64" s="7"/>
      <c r="Q64" s="7"/>
      <c r="R64" s="7"/>
    </row>
    <row r="65" spans="1:18" x14ac:dyDescent="0.25">
      <c r="A65" s="11"/>
      <c r="B65" s="14"/>
      <c r="C65" s="16"/>
      <c r="D65" s="11"/>
      <c r="E65" s="7"/>
      <c r="F65" s="7"/>
      <c r="G65" s="7"/>
      <c r="H65" s="8"/>
      <c r="I65" s="9"/>
      <c r="J65" s="7"/>
      <c r="K65" s="7"/>
      <c r="L65" s="7"/>
      <c r="M65" s="7"/>
      <c r="N65" s="7"/>
      <c r="O65" s="7"/>
      <c r="P65" s="7"/>
      <c r="Q65" s="7"/>
      <c r="R65" s="7"/>
    </row>
    <row r="66" spans="1:18" x14ac:dyDescent="0.25">
      <c r="A66" s="11"/>
      <c r="B66" s="14"/>
      <c r="C66" s="16"/>
      <c r="D66" s="11"/>
      <c r="E66" s="7"/>
      <c r="F66" s="7"/>
      <c r="G66" s="7"/>
      <c r="H66" s="8"/>
      <c r="I66" s="9"/>
      <c r="J66" s="7"/>
      <c r="K66" s="7"/>
      <c r="L66" s="7"/>
      <c r="M66" s="7"/>
      <c r="N66" s="7"/>
      <c r="O66" s="7"/>
      <c r="P66" s="7"/>
      <c r="Q66" s="7"/>
      <c r="R66" s="7"/>
    </row>
    <row r="67" spans="1:18" x14ac:dyDescent="0.25">
      <c r="A67" s="11"/>
      <c r="B67" s="14"/>
      <c r="C67" s="16"/>
      <c r="D67" s="11"/>
      <c r="E67" s="7"/>
      <c r="F67" s="7"/>
      <c r="G67" s="7"/>
      <c r="H67" s="8"/>
      <c r="I67" s="7"/>
      <c r="J67" s="9"/>
      <c r="K67" s="7"/>
      <c r="L67" s="7"/>
      <c r="M67" s="7"/>
      <c r="N67" s="7"/>
      <c r="O67" s="7"/>
      <c r="P67" s="7"/>
      <c r="Q67" s="7"/>
      <c r="R67" s="7"/>
    </row>
    <row r="68" spans="1:18" x14ac:dyDescent="0.25">
      <c r="A68" s="11"/>
      <c r="B68" s="14"/>
      <c r="C68" s="16"/>
      <c r="D68" s="11"/>
      <c r="E68" s="7"/>
      <c r="F68" s="7"/>
      <c r="G68" s="7"/>
      <c r="H68" s="8"/>
      <c r="I68" s="7"/>
      <c r="J68" s="9"/>
      <c r="K68" s="7"/>
      <c r="L68" s="7"/>
      <c r="M68" s="7"/>
      <c r="N68" s="7"/>
      <c r="O68" s="7"/>
      <c r="P68" s="7"/>
      <c r="Q68" s="7"/>
      <c r="R68" s="7"/>
    </row>
    <row r="69" spans="1:18" x14ac:dyDescent="0.25">
      <c r="A69" s="11"/>
      <c r="B69" s="14"/>
      <c r="C69" s="16"/>
      <c r="D69" s="11"/>
      <c r="E69" s="7"/>
      <c r="F69" s="7"/>
      <c r="G69" s="7"/>
      <c r="H69" s="8"/>
      <c r="I69" s="7"/>
      <c r="J69" s="9"/>
      <c r="K69" s="7"/>
      <c r="L69" s="7"/>
      <c r="M69" s="7"/>
      <c r="N69" s="7"/>
      <c r="O69" s="7"/>
      <c r="P69" s="7"/>
      <c r="Q69" s="7"/>
      <c r="R69" s="7"/>
    </row>
    <row r="70" spans="1:18" x14ac:dyDescent="0.25">
      <c r="A70" s="11"/>
      <c r="B70" s="14"/>
      <c r="C70" s="16"/>
      <c r="D70" s="11"/>
      <c r="E70" s="7"/>
      <c r="F70" s="7"/>
      <c r="G70" s="7"/>
      <c r="H70" s="8"/>
      <c r="I70" s="7"/>
      <c r="J70" s="7"/>
      <c r="K70" s="9"/>
      <c r="L70" s="7"/>
      <c r="M70" s="7"/>
      <c r="N70" s="7"/>
      <c r="O70" s="7"/>
      <c r="P70" s="7"/>
      <c r="Q70" s="7"/>
      <c r="R70" s="7"/>
    </row>
    <row r="71" spans="1:18" x14ac:dyDescent="0.25">
      <c r="A71" s="11"/>
      <c r="B71" s="14"/>
      <c r="C71" s="16"/>
      <c r="D71" s="11"/>
      <c r="E71" s="7"/>
      <c r="F71" s="7"/>
      <c r="G71" s="7"/>
      <c r="H71" s="8"/>
      <c r="I71" s="7"/>
      <c r="J71" s="7"/>
      <c r="K71" s="9"/>
      <c r="L71" s="7"/>
      <c r="M71" s="7"/>
      <c r="N71" s="7"/>
      <c r="O71" s="7"/>
      <c r="P71" s="7"/>
      <c r="Q71" s="7"/>
      <c r="R71" s="7"/>
    </row>
    <row r="72" spans="1:18" x14ac:dyDescent="0.25">
      <c r="A72" s="11"/>
      <c r="B72" s="14"/>
      <c r="C72" s="16"/>
      <c r="D72" s="11"/>
      <c r="E72" s="7"/>
      <c r="F72" s="7"/>
      <c r="G72" s="7"/>
      <c r="H72" s="8"/>
      <c r="I72" s="9"/>
      <c r="J72" s="7"/>
      <c r="K72" s="7"/>
      <c r="L72" s="7"/>
      <c r="M72" s="7"/>
      <c r="N72" s="7"/>
      <c r="O72" s="7"/>
      <c r="P72" s="7"/>
      <c r="Q72" s="7"/>
      <c r="R72" s="7"/>
    </row>
    <row r="73" spans="1:18" x14ac:dyDescent="0.25">
      <c r="A73" s="11"/>
      <c r="B73" s="14"/>
      <c r="C73" s="16"/>
      <c r="D73" s="11"/>
      <c r="E73" s="7"/>
      <c r="F73" s="7"/>
      <c r="G73" s="7"/>
      <c r="H73" s="8"/>
      <c r="I73" s="7"/>
      <c r="J73" s="9"/>
      <c r="K73" s="7"/>
      <c r="L73" s="7"/>
      <c r="M73" s="7"/>
      <c r="N73" s="7"/>
      <c r="O73" s="7"/>
      <c r="P73" s="7"/>
      <c r="Q73" s="7"/>
      <c r="R73" s="7"/>
    </row>
    <row r="74" spans="1:18" x14ac:dyDescent="0.25">
      <c r="A74" s="11"/>
      <c r="B74" s="14"/>
      <c r="C74" s="16"/>
      <c r="D74" s="11"/>
      <c r="E74" s="7"/>
      <c r="F74" s="7"/>
      <c r="G74" s="7"/>
      <c r="H74" s="8"/>
      <c r="I74" s="9"/>
      <c r="J74" s="7"/>
      <c r="K74" s="7"/>
      <c r="L74" s="7"/>
      <c r="M74" s="7"/>
      <c r="N74" s="7"/>
      <c r="O74" s="7"/>
      <c r="P74" s="7"/>
      <c r="Q74" s="7"/>
      <c r="R74" s="7"/>
    </row>
    <row r="75" spans="1:18" x14ac:dyDescent="0.25">
      <c r="A75" s="11"/>
      <c r="B75" s="14"/>
      <c r="C75" s="16"/>
      <c r="D75" s="11"/>
      <c r="E75" s="7"/>
      <c r="F75" s="7"/>
      <c r="G75" s="7"/>
      <c r="H75" s="8"/>
      <c r="I75" s="7"/>
      <c r="J75" s="7"/>
      <c r="K75" s="7"/>
      <c r="L75" s="7"/>
      <c r="M75" s="7"/>
      <c r="N75" s="7"/>
      <c r="O75" s="7"/>
      <c r="P75" s="9"/>
      <c r="Q75" s="7"/>
      <c r="R75" s="7"/>
    </row>
    <row r="76" spans="1:18" x14ac:dyDescent="0.25">
      <c r="A76" s="11"/>
      <c r="B76" s="14"/>
      <c r="C76" s="16"/>
      <c r="D76" s="11"/>
      <c r="E76" s="7"/>
      <c r="F76" s="7"/>
      <c r="G76" s="7"/>
      <c r="H76" s="8"/>
      <c r="I76" s="7"/>
      <c r="J76" s="9"/>
      <c r="K76" s="7"/>
      <c r="L76" s="7"/>
      <c r="M76" s="7"/>
      <c r="N76" s="7"/>
      <c r="O76" s="7"/>
      <c r="P76" s="7"/>
      <c r="Q76" s="7"/>
      <c r="R76" s="7"/>
    </row>
    <row r="77" spans="1:18" x14ac:dyDescent="0.25">
      <c r="A77" s="11"/>
      <c r="B77" s="14"/>
      <c r="C77" s="16"/>
      <c r="D77" s="11"/>
      <c r="E77" s="7"/>
      <c r="F77" s="7"/>
      <c r="G77" s="7"/>
      <c r="H77" s="8"/>
      <c r="I77" s="7"/>
      <c r="J77" s="9"/>
      <c r="K77" s="7"/>
      <c r="L77" s="7"/>
      <c r="M77" s="7"/>
      <c r="N77" s="7"/>
      <c r="O77" s="7"/>
      <c r="P77" s="7"/>
      <c r="Q77" s="7"/>
      <c r="R77" s="7"/>
    </row>
    <row r="78" spans="1:18" x14ac:dyDescent="0.25">
      <c r="A78" s="11"/>
      <c r="B78" s="14"/>
      <c r="C78" s="16"/>
      <c r="D78" s="11"/>
      <c r="E78" s="7"/>
      <c r="F78" s="7"/>
      <c r="G78" s="7"/>
      <c r="H78" s="8"/>
      <c r="I78" s="7"/>
      <c r="J78" s="7"/>
      <c r="K78" s="9"/>
      <c r="L78" s="7"/>
      <c r="M78" s="7"/>
      <c r="N78" s="7"/>
      <c r="O78" s="7"/>
      <c r="P78" s="7"/>
      <c r="Q78" s="7"/>
      <c r="R78" s="7"/>
    </row>
    <row r="79" spans="1:18" x14ac:dyDescent="0.25">
      <c r="A79" s="11"/>
      <c r="B79" s="14"/>
      <c r="C79" s="16"/>
      <c r="D79" s="11"/>
      <c r="E79" s="7"/>
      <c r="F79" s="7"/>
      <c r="G79" s="7"/>
      <c r="H79" s="8"/>
      <c r="I79" s="7"/>
      <c r="J79" s="7"/>
      <c r="K79" s="7"/>
      <c r="L79" s="7"/>
      <c r="M79" s="7"/>
      <c r="N79" s="7"/>
      <c r="O79" s="9"/>
      <c r="P79" s="7"/>
      <c r="Q79" s="7"/>
      <c r="R79" s="7"/>
    </row>
    <row r="80" spans="1:18" x14ac:dyDescent="0.25">
      <c r="A80" s="11"/>
      <c r="B80" s="14"/>
      <c r="C80" s="16"/>
      <c r="D80" s="11"/>
      <c r="E80" s="7"/>
      <c r="F80" s="7"/>
      <c r="G80" s="7"/>
      <c r="H80" s="8"/>
      <c r="I80" s="7"/>
      <c r="J80" s="9"/>
      <c r="K80" s="7"/>
      <c r="L80" s="7"/>
      <c r="M80" s="7"/>
      <c r="N80" s="7"/>
      <c r="O80" s="7"/>
      <c r="P80" s="7"/>
      <c r="Q80" s="7"/>
      <c r="R80" s="7"/>
    </row>
    <row r="81" spans="1:18" x14ac:dyDescent="0.25">
      <c r="A81" s="11"/>
      <c r="B81" s="14"/>
      <c r="C81" s="16"/>
      <c r="D81" s="11"/>
      <c r="E81" s="7"/>
      <c r="F81" s="7"/>
      <c r="G81" s="7"/>
      <c r="H81" s="8"/>
      <c r="I81" s="9"/>
      <c r="J81" s="7"/>
      <c r="K81" s="7"/>
      <c r="L81" s="7"/>
      <c r="M81" s="7"/>
      <c r="N81" s="7"/>
      <c r="O81" s="7"/>
      <c r="P81" s="7"/>
      <c r="Q81" s="7"/>
      <c r="R81" s="7"/>
    </row>
    <row r="82" spans="1:18" x14ac:dyDescent="0.25">
      <c r="A82" s="11"/>
      <c r="B82" s="14"/>
      <c r="C82" s="16"/>
      <c r="D82" s="11"/>
      <c r="E82" s="7"/>
      <c r="F82" s="7"/>
      <c r="G82" s="7"/>
      <c r="H82" s="8"/>
      <c r="I82" s="7"/>
      <c r="J82" s="9"/>
      <c r="K82" s="7"/>
      <c r="L82" s="7"/>
      <c r="M82" s="7"/>
      <c r="N82" s="7"/>
      <c r="O82" s="7"/>
      <c r="P82" s="7"/>
      <c r="Q82" s="7"/>
      <c r="R82" s="7"/>
    </row>
    <row r="83" spans="1:18" x14ac:dyDescent="0.25">
      <c r="A83" s="11"/>
      <c r="B83" s="14"/>
      <c r="C83" s="16"/>
      <c r="D83" s="11"/>
      <c r="E83" s="7"/>
      <c r="F83" s="7"/>
      <c r="G83" s="7"/>
      <c r="H83" s="8"/>
      <c r="I83" s="7"/>
      <c r="J83" s="7"/>
      <c r="K83" s="7"/>
      <c r="L83" s="7"/>
      <c r="M83" s="7"/>
      <c r="N83" s="9"/>
      <c r="O83" s="7"/>
      <c r="P83" s="7"/>
      <c r="Q83" s="7"/>
      <c r="R83" s="7"/>
    </row>
    <row r="84" spans="1:18" x14ac:dyDescent="0.25">
      <c r="A84" s="11"/>
      <c r="B84" s="14"/>
      <c r="C84" s="16"/>
      <c r="D84" s="11"/>
      <c r="E84" s="7"/>
      <c r="F84" s="7"/>
      <c r="G84" s="7"/>
      <c r="H84" s="8"/>
      <c r="I84" s="9"/>
      <c r="J84" s="7"/>
      <c r="K84" s="7"/>
      <c r="L84" s="7"/>
      <c r="M84" s="7"/>
      <c r="N84" s="7"/>
      <c r="O84" s="7"/>
      <c r="P84" s="7"/>
      <c r="Q84" s="7"/>
      <c r="R84" s="7"/>
    </row>
    <row r="85" spans="1:18" x14ac:dyDescent="0.25">
      <c r="A85" s="11"/>
      <c r="B85" s="14"/>
      <c r="C85" s="16"/>
      <c r="D85" s="11"/>
      <c r="E85" s="7"/>
      <c r="F85" s="7"/>
      <c r="G85" s="7"/>
      <c r="H85" s="8"/>
      <c r="I85" s="7"/>
      <c r="J85" s="9"/>
      <c r="K85" s="7"/>
      <c r="L85" s="7"/>
      <c r="M85" s="7"/>
      <c r="N85" s="7"/>
      <c r="O85" s="7"/>
      <c r="P85" s="7"/>
      <c r="Q85" s="7"/>
      <c r="R85" s="7"/>
    </row>
    <row r="86" spans="1:18" x14ac:dyDescent="0.25">
      <c r="A86" s="11"/>
      <c r="B86" s="14"/>
      <c r="C86" s="16"/>
      <c r="D86" s="11"/>
      <c r="E86" s="7"/>
      <c r="F86" s="7"/>
      <c r="G86" s="7"/>
      <c r="H86" s="8"/>
      <c r="I86" s="9"/>
      <c r="J86" s="7"/>
      <c r="K86" s="7"/>
      <c r="L86" s="7"/>
      <c r="M86" s="7"/>
      <c r="N86" s="7"/>
      <c r="O86" s="7"/>
      <c r="P86" s="7"/>
      <c r="Q86" s="7"/>
      <c r="R86" s="7"/>
    </row>
    <row r="87" spans="1:18" x14ac:dyDescent="0.25">
      <c r="A87" s="11"/>
      <c r="B87" s="14"/>
      <c r="C87" s="16"/>
      <c r="D87" s="11"/>
      <c r="E87" s="7"/>
      <c r="F87" s="7"/>
      <c r="G87" s="7"/>
      <c r="H87" s="8"/>
      <c r="I87" s="7"/>
      <c r="J87" s="7"/>
      <c r="K87" s="7"/>
      <c r="L87" s="9"/>
      <c r="M87" s="7"/>
      <c r="N87" s="7"/>
      <c r="O87" s="7"/>
      <c r="P87" s="7"/>
      <c r="Q87" s="7"/>
      <c r="R87" s="7"/>
    </row>
    <row r="88" spans="1:18" x14ac:dyDescent="0.25">
      <c r="A88" s="11"/>
      <c r="B88" s="14"/>
      <c r="C88" s="16"/>
      <c r="D88" s="11"/>
      <c r="E88" s="7"/>
      <c r="F88" s="7"/>
      <c r="G88" s="7"/>
      <c r="H88" s="8"/>
      <c r="I88" s="9"/>
      <c r="J88" s="7"/>
      <c r="K88" s="7"/>
      <c r="L88" s="7"/>
      <c r="M88" s="7"/>
      <c r="N88" s="7"/>
      <c r="O88" s="7"/>
      <c r="P88" s="7"/>
      <c r="Q88" s="7"/>
      <c r="R88" s="7"/>
    </row>
    <row r="89" spans="1:18" x14ac:dyDescent="0.25">
      <c r="A89" s="11"/>
      <c r="B89" s="14"/>
      <c r="C89" s="16"/>
      <c r="D89" s="11"/>
      <c r="E89" s="7"/>
      <c r="F89" s="7"/>
      <c r="G89" s="7"/>
      <c r="H89" s="8"/>
      <c r="I89" s="9"/>
      <c r="J89" s="7"/>
      <c r="K89" s="7"/>
      <c r="L89" s="7"/>
      <c r="M89" s="7"/>
      <c r="N89" s="7"/>
      <c r="O89" s="7"/>
      <c r="P89" s="7"/>
      <c r="Q89" s="7"/>
      <c r="R89" s="7"/>
    </row>
    <row r="90" spans="1:18" x14ac:dyDescent="0.25">
      <c r="A90" s="11"/>
      <c r="B90" s="14"/>
      <c r="C90" s="16"/>
      <c r="D90" s="11"/>
      <c r="E90" s="7"/>
      <c r="F90" s="7"/>
      <c r="G90" s="7"/>
      <c r="H90" s="8"/>
      <c r="I90" s="9"/>
      <c r="J90" s="7"/>
      <c r="K90" s="7"/>
      <c r="L90" s="7"/>
      <c r="M90" s="7"/>
      <c r="N90" s="7"/>
      <c r="O90" s="7"/>
      <c r="P90" s="7"/>
      <c r="Q90" s="7"/>
      <c r="R90" s="7"/>
    </row>
    <row r="91" spans="1:18" x14ac:dyDescent="0.25">
      <c r="A91" s="11"/>
      <c r="B91" s="14"/>
      <c r="C91" s="16"/>
      <c r="D91" s="11"/>
      <c r="E91" s="7"/>
      <c r="F91" s="7"/>
      <c r="G91" s="7"/>
      <c r="H91" s="8"/>
      <c r="I91" s="7"/>
      <c r="J91" s="7"/>
      <c r="K91" s="9"/>
      <c r="L91" s="7"/>
      <c r="M91" s="7"/>
      <c r="N91" s="7"/>
      <c r="O91" s="7"/>
      <c r="P91" s="7"/>
      <c r="Q91" s="7"/>
      <c r="R91" s="7"/>
    </row>
    <row r="92" spans="1:18" x14ac:dyDescent="0.25">
      <c r="A92" s="11"/>
      <c r="B92" s="14"/>
      <c r="C92" s="16"/>
      <c r="D92" s="11"/>
      <c r="E92" s="7"/>
      <c r="F92" s="7"/>
      <c r="G92" s="7"/>
      <c r="H92" s="8"/>
      <c r="I92" s="9"/>
      <c r="J92" s="7"/>
      <c r="K92" s="7"/>
      <c r="L92" s="7"/>
      <c r="M92" s="7"/>
      <c r="N92" s="7"/>
      <c r="O92" s="7"/>
      <c r="P92" s="7"/>
      <c r="Q92" s="7"/>
      <c r="R92" s="7"/>
    </row>
    <row r="93" spans="1:18" x14ac:dyDescent="0.25">
      <c r="A93" s="11"/>
      <c r="B93" s="14"/>
      <c r="C93" s="16"/>
      <c r="D93" s="11"/>
      <c r="E93" s="7"/>
      <c r="F93" s="7"/>
      <c r="G93" s="7"/>
      <c r="H93" s="8"/>
      <c r="I93" s="7"/>
      <c r="J93" s="9"/>
      <c r="K93" s="7"/>
      <c r="L93" s="7"/>
      <c r="M93" s="7"/>
      <c r="N93" s="7"/>
      <c r="O93" s="7"/>
      <c r="P93" s="7"/>
      <c r="Q93" s="7"/>
      <c r="R93" s="7"/>
    </row>
    <row r="94" spans="1:18" x14ac:dyDescent="0.25">
      <c r="A94" s="11"/>
      <c r="B94" s="14"/>
      <c r="C94" s="16"/>
      <c r="D94" s="11"/>
      <c r="E94" s="7"/>
      <c r="F94" s="7"/>
      <c r="G94" s="7"/>
      <c r="H94" s="8"/>
      <c r="I94" s="7"/>
      <c r="J94" s="7"/>
      <c r="K94" s="9"/>
      <c r="L94" s="7"/>
      <c r="M94" s="7"/>
      <c r="N94" s="7"/>
      <c r="O94" s="7"/>
      <c r="P94" s="7"/>
      <c r="Q94" s="7"/>
      <c r="R94" s="7"/>
    </row>
    <row r="95" spans="1:18" x14ac:dyDescent="0.25">
      <c r="A95" s="11"/>
      <c r="B95" s="14"/>
      <c r="C95" s="16"/>
      <c r="D95" s="11"/>
      <c r="E95" s="7"/>
      <c r="F95" s="7"/>
      <c r="G95" s="7"/>
      <c r="H95" s="8"/>
      <c r="I95" s="7"/>
      <c r="J95" s="7"/>
      <c r="K95" s="9"/>
      <c r="L95" s="7"/>
      <c r="M95" s="7"/>
      <c r="N95" s="7"/>
      <c r="O95" s="7"/>
      <c r="P95" s="7"/>
      <c r="Q95" s="7"/>
      <c r="R95" s="7"/>
    </row>
    <row r="96" spans="1:18" x14ac:dyDescent="0.25">
      <c r="A96" s="11"/>
      <c r="B96" s="14"/>
      <c r="C96" s="16"/>
      <c r="D96" s="11"/>
      <c r="E96" s="7"/>
      <c r="F96" s="7"/>
      <c r="G96" s="7"/>
      <c r="H96" s="8"/>
      <c r="I96" s="9"/>
      <c r="J96" s="7"/>
      <c r="K96" s="7"/>
      <c r="L96" s="7"/>
      <c r="M96" s="7"/>
      <c r="N96" s="7"/>
      <c r="O96" s="7"/>
      <c r="P96" s="7"/>
      <c r="Q96" s="7"/>
      <c r="R96" s="7"/>
    </row>
    <row r="97" spans="1:18" x14ac:dyDescent="0.25">
      <c r="A97" s="11"/>
      <c r="B97" s="14"/>
      <c r="C97" s="16"/>
      <c r="D97" s="11"/>
      <c r="E97" s="7"/>
      <c r="F97" s="7"/>
      <c r="G97" s="7"/>
      <c r="H97" s="8"/>
      <c r="I97" s="7"/>
      <c r="J97" s="9"/>
      <c r="K97" s="7"/>
      <c r="L97" s="7"/>
      <c r="M97" s="7"/>
      <c r="N97" s="7"/>
      <c r="O97" s="7"/>
      <c r="P97" s="7"/>
      <c r="Q97" s="7"/>
      <c r="R97" s="7"/>
    </row>
    <row r="98" spans="1:18" x14ac:dyDescent="0.25">
      <c r="A98" s="11"/>
      <c r="B98" s="14"/>
      <c r="C98" s="16"/>
      <c r="D98" s="11"/>
      <c r="E98" s="7"/>
      <c r="F98" s="7"/>
      <c r="G98" s="7"/>
      <c r="H98" s="8"/>
      <c r="I98" s="7"/>
      <c r="J98" s="7"/>
      <c r="K98" s="7"/>
      <c r="L98" s="9"/>
      <c r="M98" s="7"/>
      <c r="N98" s="7"/>
      <c r="O98" s="7"/>
      <c r="P98" s="7"/>
      <c r="Q98" s="7"/>
      <c r="R98" s="7"/>
    </row>
    <row r="99" spans="1:18" x14ac:dyDescent="0.25">
      <c r="A99" s="11"/>
      <c r="B99" s="14"/>
      <c r="C99" s="16"/>
      <c r="D99" s="11"/>
      <c r="E99" s="7"/>
      <c r="F99" s="7"/>
      <c r="G99" s="7"/>
      <c r="H99" s="8"/>
      <c r="I99" s="9"/>
      <c r="J99" s="7"/>
      <c r="K99" s="7"/>
      <c r="L99" s="7"/>
      <c r="M99" s="7"/>
      <c r="N99" s="7"/>
      <c r="O99" s="7"/>
      <c r="P99" s="7"/>
      <c r="Q99" s="7"/>
      <c r="R99" s="7"/>
    </row>
    <row r="100" spans="1:18" x14ac:dyDescent="0.25">
      <c r="A100" s="11"/>
      <c r="B100" s="14"/>
      <c r="C100" s="16"/>
      <c r="D100" s="11"/>
      <c r="E100" s="7"/>
      <c r="F100" s="7"/>
      <c r="G100" s="7"/>
      <c r="H100" s="8"/>
      <c r="I100" s="9"/>
      <c r="J100" s="7"/>
      <c r="K100" s="7"/>
      <c r="L100" s="7"/>
      <c r="M100" s="7"/>
      <c r="N100" s="7"/>
      <c r="O100" s="7"/>
      <c r="P100" s="7"/>
      <c r="Q100" s="7"/>
      <c r="R100" s="7"/>
    </row>
    <row r="101" spans="1:18" x14ac:dyDescent="0.25">
      <c r="A101" s="11"/>
      <c r="B101" s="14"/>
      <c r="C101" s="16"/>
      <c r="D101" s="11"/>
      <c r="E101" s="7"/>
      <c r="F101" s="7"/>
      <c r="G101" s="7"/>
      <c r="H101" s="8"/>
      <c r="I101" s="7"/>
      <c r="J101" s="7"/>
      <c r="K101" s="7"/>
      <c r="L101" s="9"/>
      <c r="M101" s="7"/>
      <c r="N101" s="7"/>
      <c r="O101" s="7"/>
      <c r="P101" s="7"/>
      <c r="Q101" s="7"/>
      <c r="R101" s="7"/>
    </row>
  </sheetData>
  <autoFilter ref="A3:R3" xr:uid="{0B100F3D-7AE3-4D64-BDE8-3905FA9D01F4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Näited (E)</vt:lpstr>
      <vt:lpstr>Näited (Ä,T)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TLV</dc:creator>
  <cp:lastModifiedBy>TLV</cp:lastModifiedBy>
  <dcterms:created xsi:type="dcterms:W3CDTF">2023-03-27T07:50:13Z</dcterms:created>
  <dcterms:modified xsi:type="dcterms:W3CDTF">2023-05-17T13:32:53Z</dcterms:modified>
</cp:coreProperties>
</file>